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/>
  <mc:AlternateContent xmlns:mc="http://schemas.openxmlformats.org/markup-compatibility/2006">
    <mc:Choice Requires="x15">
      <x15ac:absPath xmlns:x15ac="http://schemas.microsoft.com/office/spreadsheetml/2010/11/ac" url="C:\Users\Anne-marie\Documents\ARCHIVES\01. INTERNATIONAL WEDDING INSTITUTE\2. WEDSKILLS\002. FORMATION IWI\0. LEARNING BOOKS\"/>
    </mc:Choice>
  </mc:AlternateContent>
  <bookViews>
    <workbookView xWindow="0" yWindow="0" windowWidth="25560" windowHeight="11655"/>
  </bookViews>
  <sheets>
    <sheet name="ACCUEIL" sheetId="4" r:id="rId1"/>
    <sheet name="Wedding Planner" sheetId="1" r:id="rId2"/>
    <sheet name="Wedding Designer" sheetId="2" r:id="rId3"/>
    <sheet name="PLANNER &amp; DESIGNER" sheetId="3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" l="1"/>
  <c r="D12" i="3"/>
  <c r="C271" i="3"/>
  <c r="H22" i="3"/>
  <c r="G22" i="3"/>
  <c r="F22" i="3"/>
  <c r="F23" i="3" s="1"/>
  <c r="F24" i="3" s="1"/>
  <c r="F25" i="3" s="1"/>
  <c r="F26" i="3" s="1"/>
  <c r="H19" i="2"/>
  <c r="G19" i="2"/>
  <c r="F19" i="2"/>
  <c r="F20" i="2" s="1"/>
  <c r="F21" i="2" s="1"/>
  <c r="F22" i="2" s="1"/>
  <c r="F23" i="2" s="1"/>
  <c r="B271" i="3" l="1"/>
  <c r="D6" i="3" s="1"/>
  <c r="C234" i="3"/>
  <c r="B234" i="3" s="1"/>
  <c r="C194" i="3"/>
  <c r="B194" i="3" s="1"/>
  <c r="C152" i="3"/>
  <c r="B152" i="3" s="1"/>
  <c r="C145" i="3"/>
  <c r="B145" i="3" s="1"/>
  <c r="C108" i="3"/>
  <c r="B108" i="3" s="1"/>
  <c r="C56" i="3"/>
  <c r="B56" i="3" s="1"/>
  <c r="C28" i="3"/>
  <c r="B28" i="3" s="1"/>
  <c r="F36" i="3"/>
  <c r="H23" i="3"/>
  <c r="H24" i="3" s="1"/>
  <c r="H25" i="3" s="1"/>
  <c r="H26" i="3" s="1"/>
  <c r="H30" i="3" s="1"/>
  <c r="H32" i="3" s="1"/>
  <c r="G23" i="3"/>
  <c r="G24" i="3" s="1"/>
  <c r="G25" i="3" s="1"/>
  <c r="G26" i="3" s="1"/>
  <c r="G30" i="3" s="1"/>
  <c r="G32" i="3" s="1"/>
  <c r="C21" i="3"/>
  <c r="B21" i="3" s="1"/>
  <c r="C142" i="2"/>
  <c r="B142" i="2" s="1"/>
  <c r="C107" i="2"/>
  <c r="B107" i="2" s="1"/>
  <c r="C67" i="2"/>
  <c r="B67" i="2" s="1"/>
  <c r="C25" i="2"/>
  <c r="B25" i="2" s="1"/>
  <c r="F33" i="2"/>
  <c r="H20" i="2"/>
  <c r="H21" i="2" s="1"/>
  <c r="H22" i="2" s="1"/>
  <c r="H23" i="2" s="1"/>
  <c r="H27" i="2" s="1"/>
  <c r="H29" i="2" s="1"/>
  <c r="G20" i="2"/>
  <c r="G21" i="2" s="1"/>
  <c r="G22" i="2" s="1"/>
  <c r="G23" i="2" s="1"/>
  <c r="G27" i="2" s="1"/>
  <c r="G29" i="2" s="1"/>
  <c r="C18" i="2"/>
  <c r="B18" i="2" s="1"/>
  <c r="H19" i="1"/>
  <c r="H20" i="1" s="1"/>
  <c r="H21" i="1" s="1"/>
  <c r="H22" i="1" s="1"/>
  <c r="H23" i="1" s="1"/>
  <c r="H27" i="1" s="1"/>
  <c r="H29" i="1" s="1"/>
  <c r="G19" i="1"/>
  <c r="G20" i="1" s="1"/>
  <c r="G21" i="1" s="1"/>
  <c r="G22" i="1" s="1"/>
  <c r="G23" i="1" s="1"/>
  <c r="G27" i="1" s="1"/>
  <c r="G29" i="1" s="1"/>
  <c r="F23" i="1"/>
  <c r="F36" i="1" s="1"/>
  <c r="F22" i="1"/>
  <c r="F21" i="1"/>
  <c r="F20" i="1"/>
  <c r="F19" i="1"/>
  <c r="C105" i="1"/>
  <c r="B105" i="1" s="1"/>
  <c r="C140" i="1"/>
  <c r="B140" i="1" s="1"/>
  <c r="C53" i="1"/>
  <c r="B53" i="1" s="1"/>
  <c r="C25" i="1"/>
  <c r="B25" i="1" s="1"/>
  <c r="C18" i="1"/>
  <c r="B18" i="1" s="1"/>
  <c r="H32" i="1" l="1"/>
  <c r="H33" i="1" s="1"/>
  <c r="H34" i="1" s="1"/>
  <c r="H35" i="1" s="1"/>
  <c r="H36" i="1" s="1"/>
  <c r="H38" i="1" s="1"/>
  <c r="H39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5" i="1" s="1"/>
  <c r="H57" i="1" s="1"/>
  <c r="H59" i="1" s="1"/>
  <c r="H60" i="1" s="1"/>
  <c r="H61" i="1" s="1"/>
  <c r="H62" i="1" s="1"/>
  <c r="H64" i="1" s="1"/>
  <c r="H65" i="1" s="1"/>
  <c r="H66" i="1" s="1"/>
  <c r="H67" i="1" s="1"/>
  <c r="H68" i="1" s="1"/>
  <c r="H70" i="1" s="1"/>
  <c r="H71" i="1" s="1"/>
  <c r="H72" i="1" s="1"/>
  <c r="H73" i="1" s="1"/>
  <c r="H74" i="1" s="1"/>
  <c r="H75" i="1" s="1"/>
  <c r="H77" i="1" s="1"/>
  <c r="H78" i="1" s="1"/>
  <c r="H79" i="1" s="1"/>
  <c r="H80" i="1" s="1"/>
  <c r="H81" i="1" s="1"/>
  <c r="H82" i="1" s="1"/>
  <c r="H83" i="1" s="1"/>
  <c r="H85" i="1" s="1"/>
  <c r="H86" i="1" s="1"/>
  <c r="H87" i="1" s="1"/>
  <c r="H88" i="1" s="1"/>
  <c r="H89" i="1" s="1"/>
  <c r="H90" i="1" s="1"/>
  <c r="H91" i="1" s="1"/>
  <c r="H92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7" i="1" s="1"/>
  <c r="H109" i="1" s="1"/>
  <c r="H111" i="1" s="1"/>
  <c r="H112" i="1" s="1"/>
  <c r="H113" i="1" s="1"/>
  <c r="H114" i="1" s="1"/>
  <c r="H115" i="1" s="1"/>
  <c r="H116" i="1" s="1"/>
  <c r="H117" i="1" s="1"/>
  <c r="H119" i="1" s="1"/>
  <c r="H120" i="1" s="1"/>
  <c r="H121" i="1" s="1"/>
  <c r="H122" i="1" s="1"/>
  <c r="H124" i="1" s="1"/>
  <c r="H125" i="1" s="1"/>
  <c r="H127" i="1" s="1"/>
  <c r="H129" i="1" s="1"/>
  <c r="H131" i="1" s="1"/>
  <c r="H132" i="1" s="1"/>
  <c r="H134" i="1" s="1"/>
  <c r="H135" i="1" s="1"/>
  <c r="H136" i="1" s="1"/>
  <c r="H137" i="1" s="1"/>
  <c r="H138" i="1" s="1"/>
  <c r="H142" i="1" s="1"/>
  <c r="H144" i="1" s="1"/>
  <c r="H146" i="1" s="1"/>
  <c r="H147" i="1" s="1"/>
  <c r="H148" i="1" s="1"/>
  <c r="H149" i="1" s="1"/>
  <c r="H150" i="1" s="1"/>
  <c r="H151" i="1" s="1"/>
  <c r="H152" i="1" s="1"/>
  <c r="H153" i="1" s="1"/>
  <c r="H154" i="1" s="1"/>
  <c r="H171" i="1" s="1"/>
  <c r="H31" i="1"/>
  <c r="G32" i="1"/>
  <c r="G33" i="1" s="1"/>
  <c r="G34" i="1" s="1"/>
  <c r="G35" i="1" s="1"/>
  <c r="G36" i="1" s="1"/>
  <c r="G38" i="1" s="1"/>
  <c r="G39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5" i="1" s="1"/>
  <c r="G57" i="1" s="1"/>
  <c r="G59" i="1" s="1"/>
  <c r="G60" i="1" s="1"/>
  <c r="G61" i="1" s="1"/>
  <c r="G62" i="1" s="1"/>
  <c r="G64" i="1" s="1"/>
  <c r="G65" i="1" s="1"/>
  <c r="G66" i="1" s="1"/>
  <c r="G67" i="1" s="1"/>
  <c r="G68" i="1" s="1"/>
  <c r="G70" i="1" s="1"/>
  <c r="G71" i="1" s="1"/>
  <c r="G72" i="1" s="1"/>
  <c r="G73" i="1" s="1"/>
  <c r="G74" i="1" s="1"/>
  <c r="G75" i="1" s="1"/>
  <c r="G77" i="1" s="1"/>
  <c r="G78" i="1" s="1"/>
  <c r="G79" i="1" s="1"/>
  <c r="G80" i="1" s="1"/>
  <c r="G81" i="1" s="1"/>
  <c r="G82" i="1" s="1"/>
  <c r="G83" i="1" s="1"/>
  <c r="G85" i="1" s="1"/>
  <c r="G86" i="1" s="1"/>
  <c r="G87" i="1" s="1"/>
  <c r="G88" i="1" s="1"/>
  <c r="G89" i="1" s="1"/>
  <c r="G90" i="1" s="1"/>
  <c r="G91" i="1" s="1"/>
  <c r="G92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7" i="1" s="1"/>
  <c r="G109" i="1" s="1"/>
  <c r="G111" i="1" s="1"/>
  <c r="G112" i="1" s="1"/>
  <c r="G113" i="1" s="1"/>
  <c r="G114" i="1" s="1"/>
  <c r="G115" i="1" s="1"/>
  <c r="G116" i="1" s="1"/>
  <c r="G117" i="1" s="1"/>
  <c r="G119" i="1" s="1"/>
  <c r="G120" i="1" s="1"/>
  <c r="G121" i="1" s="1"/>
  <c r="G122" i="1" s="1"/>
  <c r="G124" i="1" s="1"/>
  <c r="G125" i="1" s="1"/>
  <c r="G127" i="1" s="1"/>
  <c r="G129" i="1" s="1"/>
  <c r="G131" i="1" s="1"/>
  <c r="G132" i="1" s="1"/>
  <c r="G134" i="1" s="1"/>
  <c r="G135" i="1" s="1"/>
  <c r="G136" i="1" s="1"/>
  <c r="G137" i="1" s="1"/>
  <c r="G138" i="1" s="1"/>
  <c r="G142" i="1" s="1"/>
  <c r="G144" i="1" s="1"/>
  <c r="G146" i="1" s="1"/>
  <c r="G147" i="1" s="1"/>
  <c r="G148" i="1" s="1"/>
  <c r="G149" i="1" s="1"/>
  <c r="G150" i="1" s="1"/>
  <c r="G151" i="1" s="1"/>
  <c r="G152" i="1" s="1"/>
  <c r="G153" i="1" s="1"/>
  <c r="G154" i="1" s="1"/>
  <c r="G171" i="1" s="1"/>
  <c r="G31" i="1"/>
  <c r="D6" i="1"/>
  <c r="F30" i="3"/>
  <c r="F32" i="3"/>
  <c r="F34" i="3"/>
  <c r="F35" i="3"/>
  <c r="F37" i="3"/>
  <c r="F38" i="3"/>
  <c r="F39" i="3"/>
  <c r="F42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63" i="3" s="1"/>
  <c r="H35" i="3"/>
  <c r="H36" i="3" s="1"/>
  <c r="H37" i="3" s="1"/>
  <c r="H38" i="3" s="1"/>
  <c r="H39" i="3" s="1"/>
  <c r="H41" i="3" s="1"/>
  <c r="H42" i="3" s="1"/>
  <c r="H44" i="3" s="1"/>
  <c r="H45" i="3" s="1"/>
  <c r="H46" i="3" s="1"/>
  <c r="H47" i="3" s="1"/>
  <c r="H48" i="3" s="1"/>
  <c r="H49" i="3" s="1"/>
  <c r="H50" i="3" s="1"/>
  <c r="H51" i="3" s="1"/>
  <c r="H52" i="3" s="1"/>
  <c r="H53" i="3" s="1"/>
  <c r="H54" i="3" s="1"/>
  <c r="H58" i="3" s="1"/>
  <c r="H60" i="3" s="1"/>
  <c r="H62" i="3" s="1"/>
  <c r="H63" i="3" s="1"/>
  <c r="H64" i="3" s="1"/>
  <c r="H65" i="3" s="1"/>
  <c r="H67" i="3" s="1"/>
  <c r="H68" i="3" s="1"/>
  <c r="H69" i="3" s="1"/>
  <c r="H70" i="3" s="1"/>
  <c r="H71" i="3" s="1"/>
  <c r="H73" i="3" s="1"/>
  <c r="H74" i="3" s="1"/>
  <c r="H75" i="3" s="1"/>
  <c r="H76" i="3" s="1"/>
  <c r="H77" i="3" s="1"/>
  <c r="H78" i="3" s="1"/>
  <c r="H80" i="3" s="1"/>
  <c r="H81" i="3" s="1"/>
  <c r="H82" i="3" s="1"/>
  <c r="H83" i="3" s="1"/>
  <c r="H84" i="3" s="1"/>
  <c r="H85" i="3" s="1"/>
  <c r="H86" i="3" s="1"/>
  <c r="H88" i="3" s="1"/>
  <c r="H89" i="3" s="1"/>
  <c r="H90" i="3" s="1"/>
  <c r="H91" i="3" s="1"/>
  <c r="H92" i="3" s="1"/>
  <c r="H93" i="3" s="1"/>
  <c r="H94" i="3" s="1"/>
  <c r="H95" i="3" s="1"/>
  <c r="H97" i="3" s="1"/>
  <c r="H98" i="3" s="1"/>
  <c r="H99" i="3" s="1"/>
  <c r="H100" i="3" s="1"/>
  <c r="H101" i="3" s="1"/>
  <c r="H102" i="3" s="1"/>
  <c r="H103" i="3" s="1"/>
  <c r="H104" i="3" s="1"/>
  <c r="H105" i="3" s="1"/>
  <c r="H106" i="3" s="1"/>
  <c r="H110" i="3" s="1"/>
  <c r="H112" i="3" s="1"/>
  <c r="H114" i="3" s="1"/>
  <c r="H115" i="3" s="1"/>
  <c r="H116" i="3" s="1"/>
  <c r="H117" i="3" s="1"/>
  <c r="H118" i="3" s="1"/>
  <c r="H119" i="3" s="1"/>
  <c r="H120" i="3" s="1"/>
  <c r="H122" i="3" s="1"/>
  <c r="H123" i="3" s="1"/>
  <c r="H124" i="3" s="1"/>
  <c r="H125" i="3" s="1"/>
  <c r="H127" i="3" s="1"/>
  <c r="H128" i="3" s="1"/>
  <c r="H130" i="3" s="1"/>
  <c r="H132" i="3" s="1"/>
  <c r="H134" i="3" s="1"/>
  <c r="H135" i="3" s="1"/>
  <c r="H137" i="3" s="1"/>
  <c r="H138" i="3" s="1"/>
  <c r="H139" i="3" s="1"/>
  <c r="H140" i="3" s="1"/>
  <c r="H141" i="3" s="1"/>
  <c r="H146" i="3" s="1"/>
  <c r="H147" i="3" s="1"/>
  <c r="H148" i="3" s="1"/>
  <c r="H149" i="3" s="1"/>
  <c r="H150" i="3" s="1"/>
  <c r="H154" i="3" s="1"/>
  <c r="H156" i="3" s="1"/>
  <c r="H158" i="3" s="1"/>
  <c r="H34" i="3"/>
  <c r="G35" i="3"/>
  <c r="G36" i="3" s="1"/>
  <c r="G37" i="3" s="1"/>
  <c r="G38" i="3" s="1"/>
  <c r="G39" i="3" s="1"/>
  <c r="G41" i="3" s="1"/>
  <c r="G42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8" i="3" s="1"/>
  <c r="G60" i="3" s="1"/>
  <c r="G62" i="3" s="1"/>
  <c r="G63" i="3" s="1"/>
  <c r="G64" i="3" s="1"/>
  <c r="G65" i="3" s="1"/>
  <c r="G67" i="3" s="1"/>
  <c r="G68" i="3" s="1"/>
  <c r="G69" i="3" s="1"/>
  <c r="G70" i="3" s="1"/>
  <c r="G71" i="3" s="1"/>
  <c r="G73" i="3" s="1"/>
  <c r="G74" i="3" s="1"/>
  <c r="G75" i="3" s="1"/>
  <c r="G76" i="3" s="1"/>
  <c r="G77" i="3" s="1"/>
  <c r="G78" i="3" s="1"/>
  <c r="G80" i="3" s="1"/>
  <c r="G81" i="3" s="1"/>
  <c r="G82" i="3" s="1"/>
  <c r="G83" i="3" s="1"/>
  <c r="G84" i="3" s="1"/>
  <c r="G85" i="3" s="1"/>
  <c r="G86" i="3" s="1"/>
  <c r="G88" i="3" s="1"/>
  <c r="G89" i="3" s="1"/>
  <c r="G90" i="3" s="1"/>
  <c r="G91" i="3" s="1"/>
  <c r="G92" i="3" s="1"/>
  <c r="G93" i="3" s="1"/>
  <c r="G94" i="3" s="1"/>
  <c r="G95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10" i="3" s="1"/>
  <c r="G112" i="3" s="1"/>
  <c r="G114" i="3" s="1"/>
  <c r="G115" i="3" s="1"/>
  <c r="G116" i="3" s="1"/>
  <c r="G117" i="3" s="1"/>
  <c r="G118" i="3" s="1"/>
  <c r="G119" i="3" s="1"/>
  <c r="G120" i="3" s="1"/>
  <c r="G122" i="3" s="1"/>
  <c r="G123" i="3" s="1"/>
  <c r="G124" i="3" s="1"/>
  <c r="G125" i="3" s="1"/>
  <c r="G127" i="3" s="1"/>
  <c r="G128" i="3" s="1"/>
  <c r="G130" i="3" s="1"/>
  <c r="G132" i="3" s="1"/>
  <c r="G134" i="3" s="1"/>
  <c r="G135" i="3" s="1"/>
  <c r="G137" i="3" s="1"/>
  <c r="G138" i="3" s="1"/>
  <c r="G139" i="3" s="1"/>
  <c r="G140" i="3" s="1"/>
  <c r="G141" i="3" s="1"/>
  <c r="G146" i="3" s="1"/>
  <c r="G147" i="3" s="1"/>
  <c r="G148" i="3" s="1"/>
  <c r="G149" i="3" s="1"/>
  <c r="G150" i="3" s="1"/>
  <c r="G154" i="3" s="1"/>
  <c r="G156" i="3" s="1"/>
  <c r="G158" i="3" s="1"/>
  <c r="G34" i="3"/>
  <c r="F29" i="2"/>
  <c r="F31" i="2"/>
  <c r="F34" i="2"/>
  <c r="F35" i="2"/>
  <c r="F36" i="2"/>
  <c r="F39" i="2" s="1"/>
  <c r="F41" i="2" s="1"/>
  <c r="F42" i="2" s="1"/>
  <c r="F43" i="2" s="1"/>
  <c r="F44" i="2" s="1"/>
  <c r="F45" i="2" s="1"/>
  <c r="F46" i="2" s="1"/>
  <c r="F48" i="2" s="1"/>
  <c r="F49" i="2" s="1"/>
  <c r="F50" i="2" s="1"/>
  <c r="F51" i="2" s="1"/>
  <c r="F53" i="2" s="1"/>
  <c r="F55" i="2" s="1"/>
  <c r="F57" i="2" s="1"/>
  <c r="F58" i="2" s="1"/>
  <c r="F59" i="2" s="1"/>
  <c r="F60" i="2" s="1"/>
  <c r="F62" i="2" s="1"/>
  <c r="F64" i="2" s="1"/>
  <c r="F65" i="2" s="1"/>
  <c r="F69" i="2" s="1"/>
  <c r="F71" i="2" s="1"/>
  <c r="F27" i="2"/>
  <c r="F32" i="2"/>
  <c r="D6" i="2"/>
  <c r="G32" i="2"/>
  <c r="G33" i="2" s="1"/>
  <c r="G31" i="2"/>
  <c r="H32" i="2"/>
  <c r="H33" i="2" s="1"/>
  <c r="H34" i="2" s="1"/>
  <c r="H35" i="2" s="1"/>
  <c r="H36" i="2" s="1"/>
  <c r="H38" i="2" s="1"/>
  <c r="H39" i="2" s="1"/>
  <c r="H31" i="2"/>
  <c r="F39" i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38" i="1"/>
  <c r="F27" i="1"/>
  <c r="F29" i="1"/>
  <c r="F31" i="1"/>
  <c r="F32" i="1"/>
  <c r="F33" i="1"/>
  <c r="F34" i="1"/>
  <c r="F35" i="1"/>
  <c r="F65" i="3" l="1"/>
  <c r="F58" i="3"/>
  <c r="G34" i="2"/>
  <c r="G35" i="2" s="1"/>
  <c r="G36" i="2" s="1"/>
  <c r="H41" i="2"/>
  <c r="H42" i="2" s="1"/>
  <c r="H43" i="2" s="1"/>
  <c r="H44" i="2" s="1"/>
  <c r="H45" i="2" s="1"/>
  <c r="H46" i="2" s="1"/>
  <c r="H48" i="2" s="1"/>
  <c r="H49" i="2" s="1"/>
  <c r="H50" i="2" s="1"/>
  <c r="H51" i="2" s="1"/>
  <c r="H53" i="2" s="1"/>
  <c r="H55" i="2" s="1"/>
  <c r="H57" i="2" s="1"/>
  <c r="H58" i="2" s="1"/>
  <c r="H59" i="2" s="1"/>
  <c r="H60" i="2" s="1"/>
  <c r="H62" i="2" s="1"/>
  <c r="H64" i="2" s="1"/>
  <c r="H65" i="2" s="1"/>
  <c r="H69" i="2" s="1"/>
  <c r="H71" i="2" s="1"/>
  <c r="H73" i="2" s="1"/>
  <c r="H74" i="2" s="1"/>
  <c r="H75" i="2" s="1"/>
  <c r="F57" i="1"/>
  <c r="F55" i="1"/>
  <c r="F59" i="1"/>
  <c r="F61" i="1"/>
  <c r="F62" i="1"/>
  <c r="F60" i="1"/>
  <c r="G159" i="3"/>
  <c r="G160" i="3" s="1"/>
  <c r="G161" i="3" s="1"/>
  <c r="F64" i="3"/>
  <c r="F62" i="3"/>
  <c r="F60" i="3"/>
  <c r="H159" i="3"/>
  <c r="H160" i="3" s="1"/>
  <c r="F41" i="3"/>
  <c r="F69" i="3"/>
  <c r="F70" i="3" s="1"/>
  <c r="F71" i="3" s="1"/>
  <c r="F73" i="3" s="1"/>
  <c r="F74" i="3" s="1"/>
  <c r="F75" i="3" s="1"/>
  <c r="F76" i="3" s="1"/>
  <c r="F77" i="3" s="1"/>
  <c r="F78" i="3" s="1"/>
  <c r="F80" i="3" s="1"/>
  <c r="F81" i="3" s="1"/>
  <c r="F82" i="3" s="1"/>
  <c r="F83" i="3" s="1"/>
  <c r="F84" i="3" s="1"/>
  <c r="F85" i="3" s="1"/>
  <c r="F86" i="3" s="1"/>
  <c r="F88" i="3" s="1"/>
  <c r="F89" i="3" s="1"/>
  <c r="F90" i="3" s="1"/>
  <c r="F91" i="3" s="1"/>
  <c r="F92" i="3" s="1"/>
  <c r="F93" i="3" s="1"/>
  <c r="F94" i="3" s="1"/>
  <c r="F95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10" i="3" s="1"/>
  <c r="F112" i="3" s="1"/>
  <c r="F114" i="3" s="1"/>
  <c r="F115" i="3" s="1"/>
  <c r="F116" i="3" s="1"/>
  <c r="F117" i="3" s="1"/>
  <c r="F118" i="3" s="1"/>
  <c r="F119" i="3" s="1"/>
  <c r="F120" i="3" s="1"/>
  <c r="F122" i="3" s="1"/>
  <c r="F123" i="3" s="1"/>
  <c r="F124" i="3" s="1"/>
  <c r="F125" i="3" s="1"/>
  <c r="F127" i="3" s="1"/>
  <c r="F128" i="3" s="1"/>
  <c r="F130" i="3" s="1"/>
  <c r="F132" i="3" s="1"/>
  <c r="F134" i="3" s="1"/>
  <c r="F135" i="3" s="1"/>
  <c r="F137" i="3" s="1"/>
  <c r="F138" i="3" s="1"/>
  <c r="F139" i="3" s="1"/>
  <c r="F140" i="3" s="1"/>
  <c r="F141" i="3" s="1"/>
  <c r="F146" i="3" s="1"/>
  <c r="F147" i="3" s="1"/>
  <c r="F148" i="3" s="1"/>
  <c r="F149" i="3" s="1"/>
  <c r="F150" i="3" s="1"/>
  <c r="F68" i="3"/>
  <c r="F67" i="3"/>
  <c r="F73" i="2"/>
  <c r="F74" i="2" s="1"/>
  <c r="F75" i="2" s="1"/>
  <c r="F76" i="2" s="1"/>
  <c r="F77" i="2" s="1"/>
  <c r="F79" i="2" s="1"/>
  <c r="F80" i="2" s="1"/>
  <c r="F81" i="2" s="1"/>
  <c r="F82" i="2" s="1"/>
  <c r="F83" i="2" s="1"/>
  <c r="F84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7" i="2" s="1"/>
  <c r="F98" i="2" s="1"/>
  <c r="F99" i="2" s="1"/>
  <c r="F100" i="2" s="1"/>
  <c r="F101" i="2" s="1"/>
  <c r="F102" i="2" s="1"/>
  <c r="F38" i="2"/>
  <c r="G162" i="3" l="1"/>
  <c r="G163" i="3" s="1"/>
  <c r="G165" i="3" s="1"/>
  <c r="H161" i="3"/>
  <c r="H162" i="3" s="1"/>
  <c r="H163" i="3" s="1"/>
  <c r="H165" i="3" s="1"/>
  <c r="F103" i="2"/>
  <c r="F104" i="2" s="1"/>
  <c r="F105" i="2" s="1"/>
  <c r="F109" i="2" s="1"/>
  <c r="F111" i="2" s="1"/>
  <c r="F113" i="2" s="1"/>
  <c r="F114" i="2" s="1"/>
  <c r="F115" i="2" s="1"/>
  <c r="F116" i="2" s="1"/>
  <c r="F117" i="2" s="1"/>
  <c r="F118" i="2" s="1"/>
  <c r="F119" i="2" s="1"/>
  <c r="F121" i="2" s="1"/>
  <c r="F122" i="2" s="1"/>
  <c r="F123" i="2" s="1"/>
  <c r="F124" i="2" s="1"/>
  <c r="F126" i="2" s="1"/>
  <c r="F127" i="2" s="1"/>
  <c r="F129" i="2" s="1"/>
  <c r="F131" i="2" s="1"/>
  <c r="F133" i="2" s="1"/>
  <c r="F134" i="2" s="1"/>
  <c r="F136" i="2" s="1"/>
  <c r="F137" i="2" s="1"/>
  <c r="F138" i="2" s="1"/>
  <c r="F139" i="2" s="1"/>
  <c r="F140" i="2" s="1"/>
  <c r="F144" i="2" s="1"/>
  <c r="F146" i="2" s="1"/>
  <c r="F148" i="2" s="1"/>
  <c r="F149" i="2" s="1"/>
  <c r="F150" i="2" s="1"/>
  <c r="F151" i="2" s="1"/>
  <c r="F152" i="2" s="1"/>
  <c r="F153" i="2" s="1"/>
  <c r="F154" i="2" s="1"/>
  <c r="F155" i="2" s="1"/>
  <c r="F156" i="2" s="1"/>
  <c r="H77" i="2"/>
  <c r="H76" i="2"/>
  <c r="G38" i="2"/>
  <c r="G39" i="2" s="1"/>
  <c r="G41" i="2" s="1"/>
  <c r="G42" i="2" s="1"/>
  <c r="G43" i="2" s="1"/>
  <c r="G44" i="2" s="1"/>
  <c r="G45" i="2" s="1"/>
  <c r="G46" i="2" s="1"/>
  <c r="G48" i="2" s="1"/>
  <c r="G49" i="2" s="1"/>
  <c r="G50" i="2" s="1"/>
  <c r="G51" i="2" s="1"/>
  <c r="G53" i="2" s="1"/>
  <c r="G55" i="2" s="1"/>
  <c r="G57" i="2" s="1"/>
  <c r="G58" i="2" s="1"/>
  <c r="G59" i="2" s="1"/>
  <c r="G60" i="2" s="1"/>
  <c r="G62" i="2" s="1"/>
  <c r="G64" i="2" s="1"/>
  <c r="G65" i="2" s="1"/>
  <c r="G69" i="2" s="1"/>
  <c r="G71" i="2" s="1"/>
  <c r="G73" i="2" s="1"/>
  <c r="G74" i="2" s="1"/>
  <c r="G75" i="2" s="1"/>
  <c r="F64" i="1"/>
  <c r="F65" i="1"/>
  <c r="F66" i="1"/>
  <c r="F67" i="1" s="1"/>
  <c r="F68" i="1" s="1"/>
  <c r="F70" i="1" s="1"/>
  <c r="F71" i="1" s="1"/>
  <c r="F72" i="1" s="1"/>
  <c r="F73" i="1" s="1"/>
  <c r="F74" i="1" s="1"/>
  <c r="F75" i="1" s="1"/>
  <c r="F77" i="1" s="1"/>
  <c r="F78" i="1" s="1"/>
  <c r="F79" i="1" s="1"/>
  <c r="F80" i="1" s="1"/>
  <c r="F81" i="1" s="1"/>
  <c r="F82" i="1" s="1"/>
  <c r="F83" i="1" s="1"/>
  <c r="F85" i="1" s="1"/>
  <c r="F86" i="1" s="1"/>
  <c r="F87" i="1" s="1"/>
  <c r="F88" i="1" s="1"/>
  <c r="F89" i="1" s="1"/>
  <c r="F90" i="1" s="1"/>
  <c r="F91" i="1" s="1"/>
  <c r="F92" i="1" s="1"/>
  <c r="F94" i="1" s="1"/>
  <c r="F95" i="1" s="1"/>
  <c r="F96" i="1" s="1"/>
  <c r="F97" i="1" s="1"/>
  <c r="F98" i="1" s="1"/>
  <c r="F162" i="3"/>
  <c r="F156" i="3"/>
  <c r="F158" i="3"/>
  <c r="F159" i="3"/>
  <c r="F160" i="3"/>
  <c r="F161" i="3"/>
  <c r="F163" i="3"/>
  <c r="F154" i="3"/>
  <c r="F99" i="1" l="1"/>
  <c r="F100" i="1" s="1"/>
  <c r="F101" i="1" s="1"/>
  <c r="F102" i="1" s="1"/>
  <c r="F103" i="1" s="1"/>
  <c r="F107" i="1" s="1"/>
  <c r="F109" i="1" s="1"/>
  <c r="F111" i="1" s="1"/>
  <c r="H166" i="3"/>
  <c r="H168" i="3" s="1"/>
  <c r="H169" i="3" s="1"/>
  <c r="H170" i="3" s="1"/>
  <c r="H171" i="3" s="1"/>
  <c r="H172" i="3" s="1"/>
  <c r="G166" i="3"/>
  <c r="G168" i="3" s="1"/>
  <c r="G169" i="3" s="1"/>
  <c r="G170" i="3" s="1"/>
  <c r="G171" i="3" s="1"/>
  <c r="G172" i="3" s="1"/>
  <c r="G173" i="3" s="1"/>
  <c r="G175" i="3" s="1"/>
  <c r="G176" i="3" s="1"/>
  <c r="G177" i="3" s="1"/>
  <c r="G178" i="3" s="1"/>
  <c r="G180" i="3" s="1"/>
  <c r="G182" i="3" s="1"/>
  <c r="G184" i="3" s="1"/>
  <c r="G185" i="3" s="1"/>
  <c r="G186" i="3" s="1"/>
  <c r="G187" i="3" s="1"/>
  <c r="G189" i="3" s="1"/>
  <c r="G191" i="3" s="1"/>
  <c r="G192" i="3" s="1"/>
  <c r="G196" i="3" s="1"/>
  <c r="G198" i="3" s="1"/>
  <c r="G200" i="3" s="1"/>
  <c r="G201" i="3" s="1"/>
  <c r="G202" i="3" s="1"/>
  <c r="G203" i="3" s="1"/>
  <c r="G204" i="3" s="1"/>
  <c r="G206" i="3" s="1"/>
  <c r="G207" i="3" s="1"/>
  <c r="G208" i="3" s="1"/>
  <c r="G209" i="3" s="1"/>
  <c r="G210" i="3" s="1"/>
  <c r="F173" i="2"/>
  <c r="G76" i="2"/>
  <c r="G77" i="2" s="1"/>
  <c r="G79" i="2" s="1"/>
  <c r="G80" i="2" s="1"/>
  <c r="G81" i="2" s="1"/>
  <c r="H79" i="2"/>
  <c r="H80" i="2" s="1"/>
  <c r="F165" i="3"/>
  <c r="F166" i="3"/>
  <c r="F168" i="3" s="1"/>
  <c r="F169" i="3" s="1"/>
  <c r="F170" i="3" s="1"/>
  <c r="F171" i="3" s="1"/>
  <c r="F172" i="3" s="1"/>
  <c r="F173" i="3" s="1"/>
  <c r="F175" i="3" s="1"/>
  <c r="F176" i="3" s="1"/>
  <c r="F177" i="3" s="1"/>
  <c r="F178" i="3" s="1"/>
  <c r="F180" i="3" s="1"/>
  <c r="F182" i="3" s="1"/>
  <c r="F184" i="3" s="1"/>
  <c r="F185" i="3" s="1"/>
  <c r="F186" i="3" s="1"/>
  <c r="F187" i="3" s="1"/>
  <c r="F189" i="3" s="1"/>
  <c r="F191" i="3" s="1"/>
  <c r="F192" i="3" s="1"/>
  <c r="F112" i="1" l="1"/>
  <c r="F113" i="1" s="1"/>
  <c r="F114" i="1" s="1"/>
  <c r="F115" i="1" s="1"/>
  <c r="F116" i="1" s="1"/>
  <c r="F117" i="1" s="1"/>
  <c r="F119" i="1" s="1"/>
  <c r="F120" i="1" s="1"/>
  <c r="F121" i="1" s="1"/>
  <c r="F122" i="1" s="1"/>
  <c r="F124" i="1" s="1"/>
  <c r="F125" i="1" s="1"/>
  <c r="F127" i="1" s="1"/>
  <c r="F129" i="1" s="1"/>
  <c r="F131" i="1" s="1"/>
  <c r="F132" i="1" s="1"/>
  <c r="F134" i="1" s="1"/>
  <c r="F135" i="1" s="1"/>
  <c r="F136" i="1" s="1"/>
  <c r="F137" i="1" s="1"/>
  <c r="G213" i="3"/>
  <c r="G214" i="3" s="1"/>
  <c r="G215" i="3" s="1"/>
  <c r="G216" i="3" s="1"/>
  <c r="G217" i="3" s="1"/>
  <c r="G218" i="3" s="1"/>
  <c r="G219" i="3" s="1"/>
  <c r="G220" i="3" s="1"/>
  <c r="G221" i="3" s="1"/>
  <c r="G222" i="3" s="1"/>
  <c r="G224" i="3" s="1"/>
  <c r="G225" i="3" s="1"/>
  <c r="G226" i="3" s="1"/>
  <c r="G227" i="3" s="1"/>
  <c r="G228" i="3" s="1"/>
  <c r="G229" i="3" s="1"/>
  <c r="G211" i="3"/>
  <c r="H173" i="3"/>
  <c r="H175" i="3" s="1"/>
  <c r="H176" i="3" s="1"/>
  <c r="H177" i="3" s="1"/>
  <c r="H178" i="3" s="1"/>
  <c r="H180" i="3" s="1"/>
  <c r="H182" i="3" s="1"/>
  <c r="H184" i="3" s="1"/>
  <c r="H185" i="3" s="1"/>
  <c r="H186" i="3" s="1"/>
  <c r="H187" i="3" s="1"/>
  <c r="H189" i="3" s="1"/>
  <c r="H191" i="3" s="1"/>
  <c r="H192" i="3" s="1"/>
  <c r="H196" i="3" s="1"/>
  <c r="H198" i="3" s="1"/>
  <c r="H200" i="3" s="1"/>
  <c r="H201" i="3" s="1"/>
  <c r="H202" i="3" s="1"/>
  <c r="H81" i="2"/>
  <c r="H82" i="2" s="1"/>
  <c r="H83" i="2" s="1"/>
  <c r="H84" i="2" s="1"/>
  <c r="H86" i="2" s="1"/>
  <c r="H87" i="2" s="1"/>
  <c r="G82" i="2"/>
  <c r="G83" i="2" s="1"/>
  <c r="G84" i="2" s="1"/>
  <c r="F196" i="3"/>
  <c r="F198" i="3" s="1"/>
  <c r="F200" i="3"/>
  <c r="F201" i="3" s="1"/>
  <c r="F202" i="3" s="1"/>
  <c r="F203" i="3" s="1"/>
  <c r="F204" i="3" s="1"/>
  <c r="F206" i="3" s="1"/>
  <c r="F207" i="3" s="1"/>
  <c r="F208" i="3" s="1"/>
  <c r="F209" i="3" s="1"/>
  <c r="F210" i="3" s="1"/>
  <c r="F211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4" i="3" s="1"/>
  <c r="F225" i="3" s="1"/>
  <c r="F226" i="3" s="1"/>
  <c r="F227" i="3" s="1"/>
  <c r="F228" i="3" s="1"/>
  <c r="F229" i="3" s="1"/>
  <c r="F230" i="3" s="1"/>
  <c r="F231" i="3" s="1"/>
  <c r="F232" i="3" s="1"/>
  <c r="F236" i="3" s="1"/>
  <c r="F238" i="3" s="1"/>
  <c r="F240" i="3" s="1"/>
  <c r="F241" i="3" s="1"/>
  <c r="F242" i="3" s="1"/>
  <c r="F243" i="3" s="1"/>
  <c r="F244" i="3" s="1"/>
  <c r="F245" i="3" s="1"/>
  <c r="F246" i="3" s="1"/>
  <c r="F138" i="1" l="1"/>
  <c r="F142" i="1" s="1"/>
  <c r="F144" i="1" s="1"/>
  <c r="F146" i="1" s="1"/>
  <c r="F147" i="1" s="1"/>
  <c r="F148" i="1" s="1"/>
  <c r="F149" i="1" s="1"/>
  <c r="F150" i="1" s="1"/>
  <c r="F151" i="1" s="1"/>
  <c r="F152" i="1" s="1"/>
  <c r="F153" i="1" s="1"/>
  <c r="F154" i="1" s="1"/>
  <c r="F248" i="3"/>
  <c r="F249" i="3" s="1"/>
  <c r="F250" i="3" s="1"/>
  <c r="F251" i="3" s="1"/>
  <c r="F253" i="3" s="1"/>
  <c r="F254" i="3" s="1"/>
  <c r="F256" i="3" s="1"/>
  <c r="H204" i="3"/>
  <c r="H206" i="3" s="1"/>
  <c r="H207" i="3" s="1"/>
  <c r="H208" i="3" s="1"/>
  <c r="H209" i="3" s="1"/>
  <c r="H210" i="3" s="1"/>
  <c r="H211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4" i="3" s="1"/>
  <c r="H225" i="3" s="1"/>
  <c r="H226" i="3" s="1"/>
  <c r="H227" i="3" s="1"/>
  <c r="H228" i="3" s="1"/>
  <c r="H229" i="3" s="1"/>
  <c r="H230" i="3" s="1"/>
  <c r="H231" i="3" s="1"/>
  <c r="H232" i="3" s="1"/>
  <c r="H236" i="3" s="1"/>
  <c r="H238" i="3" s="1"/>
  <c r="H240" i="3" s="1"/>
  <c r="H203" i="3"/>
  <c r="G230" i="3"/>
  <c r="G231" i="3"/>
  <c r="G232" i="3" s="1"/>
  <c r="G236" i="3" s="1"/>
  <c r="G238" i="3" s="1"/>
  <c r="G240" i="3" s="1"/>
  <c r="H88" i="2"/>
  <c r="H89" i="2" s="1"/>
  <c r="H90" i="2" s="1"/>
  <c r="H91" i="2" s="1"/>
  <c r="H92" i="2" s="1"/>
  <c r="H93" i="2" s="1"/>
  <c r="H94" i="2" s="1"/>
  <c r="H95" i="2" s="1"/>
  <c r="H97" i="2" s="1"/>
  <c r="H98" i="2" s="1"/>
  <c r="H99" i="2" s="1"/>
  <c r="H100" i="2" s="1"/>
  <c r="H101" i="2" s="1"/>
  <c r="H102" i="2" s="1"/>
  <c r="H103" i="2" s="1"/>
  <c r="H104" i="2" s="1"/>
  <c r="H105" i="2" s="1"/>
  <c r="H109" i="2" s="1"/>
  <c r="H111" i="2" s="1"/>
  <c r="H113" i="2" s="1"/>
  <c r="H114" i="2" s="1"/>
  <c r="H115" i="2" s="1"/>
  <c r="H116" i="2" s="1"/>
  <c r="H117" i="2" s="1"/>
  <c r="H118" i="2" s="1"/>
  <c r="H119" i="2" s="1"/>
  <c r="H121" i="2" s="1"/>
  <c r="H122" i="2" s="1"/>
  <c r="H123" i="2" s="1"/>
  <c r="H124" i="2" s="1"/>
  <c r="H126" i="2" s="1"/>
  <c r="H127" i="2" s="1"/>
  <c r="H129" i="2" s="1"/>
  <c r="H131" i="2" s="1"/>
  <c r="H133" i="2" s="1"/>
  <c r="H134" i="2" s="1"/>
  <c r="H136" i="2" s="1"/>
  <c r="H137" i="2" s="1"/>
  <c r="H138" i="2" s="1"/>
  <c r="H139" i="2" s="1"/>
  <c r="H140" i="2" s="1"/>
  <c r="H144" i="2" s="1"/>
  <c r="H146" i="2" s="1"/>
  <c r="H148" i="2" s="1"/>
  <c r="H149" i="2" s="1"/>
  <c r="H150" i="2" s="1"/>
  <c r="H151" i="2" s="1"/>
  <c r="H152" i="2" s="1"/>
  <c r="H153" i="2" s="1"/>
  <c r="G86" i="2"/>
  <c r="G87" i="2" s="1"/>
  <c r="G88" i="2" s="1"/>
  <c r="F171" i="1" l="1"/>
  <c r="D14" i="1" s="1"/>
  <c r="D12" i="1"/>
  <c r="F258" i="3"/>
  <c r="F260" i="3" s="1"/>
  <c r="F261" i="3" s="1"/>
  <c r="G241" i="3"/>
  <c r="G242" i="3" s="1"/>
  <c r="G243" i="3" s="1"/>
  <c r="G244" i="3" s="1"/>
  <c r="H241" i="3"/>
  <c r="H242" i="3" s="1"/>
  <c r="H243" i="3" s="1"/>
  <c r="H154" i="2"/>
  <c r="H155" i="2" s="1"/>
  <c r="H156" i="2" s="1"/>
  <c r="G89" i="2"/>
  <c r="G90" i="2" s="1"/>
  <c r="G91" i="2" s="1"/>
  <c r="H173" i="2" l="1"/>
  <c r="D14" i="2" s="1"/>
  <c r="D12" i="2"/>
  <c r="H244" i="3"/>
  <c r="H245" i="3" s="1"/>
  <c r="H246" i="3" s="1"/>
  <c r="G245" i="3"/>
  <c r="G246" i="3" s="1"/>
  <c r="F263" i="3"/>
  <c r="F264" i="3" s="1"/>
  <c r="F265" i="3" s="1"/>
  <c r="F266" i="3" s="1"/>
  <c r="F267" i="3" s="1"/>
  <c r="F273" i="3" s="1"/>
  <c r="F275" i="3" s="1"/>
  <c r="F277" i="3" s="1"/>
  <c r="F278" i="3" s="1"/>
  <c r="F279" i="3" s="1"/>
  <c r="G92" i="2"/>
  <c r="G93" i="2" s="1"/>
  <c r="G94" i="2" s="1"/>
  <c r="G95" i="2" s="1"/>
  <c r="G97" i="2" s="1"/>
  <c r="G98" i="2" s="1"/>
  <c r="G99" i="2" s="1"/>
  <c r="G100" i="2" s="1"/>
  <c r="H248" i="3" l="1"/>
  <c r="H249" i="3" s="1"/>
  <c r="H250" i="3" s="1"/>
  <c r="H251" i="3" s="1"/>
  <c r="H253" i="3" s="1"/>
  <c r="H254" i="3" s="1"/>
  <c r="H256" i="3" s="1"/>
  <c r="F280" i="3"/>
  <c r="F281" i="3" s="1"/>
  <c r="F282" i="3" s="1"/>
  <c r="F283" i="3" s="1"/>
  <c r="F284" i="3" s="1"/>
  <c r="F285" i="3" s="1"/>
  <c r="F302" i="3" s="1"/>
  <c r="G248" i="3"/>
  <c r="G249" i="3" s="1"/>
  <c r="G250" i="3" s="1"/>
  <c r="G251" i="3" s="1"/>
  <c r="G253" i="3" s="1"/>
  <c r="G254" i="3" s="1"/>
  <c r="G256" i="3" s="1"/>
  <c r="G101" i="2"/>
  <c r="G102" i="2" s="1"/>
  <c r="G258" i="3" l="1"/>
  <c r="G260" i="3" s="1"/>
  <c r="G261" i="3" s="1"/>
  <c r="G263" i="3" s="1"/>
  <c r="G264" i="3" s="1"/>
  <c r="G265" i="3" s="1"/>
  <c r="G266" i="3" s="1"/>
  <c r="G267" i="3" s="1"/>
  <c r="G273" i="3" s="1"/>
  <c r="G275" i="3" s="1"/>
  <c r="G277" i="3" s="1"/>
  <c r="G278" i="3" s="1"/>
  <c r="H258" i="3"/>
  <c r="H260" i="3" s="1"/>
  <c r="H261" i="3" s="1"/>
  <c r="H263" i="3" s="1"/>
  <c r="H264" i="3" s="1"/>
  <c r="H265" i="3" s="1"/>
  <c r="H266" i="3" s="1"/>
  <c r="H267" i="3" s="1"/>
  <c r="H273" i="3" s="1"/>
  <c r="H275" i="3" s="1"/>
  <c r="H277" i="3" s="1"/>
  <c r="H278" i="3" s="1"/>
  <c r="G104" i="2"/>
  <c r="G103" i="2"/>
  <c r="H279" i="3" l="1"/>
  <c r="H280" i="3" s="1"/>
  <c r="H281" i="3" s="1"/>
  <c r="H282" i="3" s="1"/>
  <c r="H283" i="3" s="1"/>
  <c r="H284" i="3" s="1"/>
  <c r="H285" i="3" s="1"/>
  <c r="H302" i="3" s="1"/>
  <c r="G279" i="3"/>
  <c r="G280" i="3" s="1"/>
  <c r="G281" i="3" s="1"/>
  <c r="G282" i="3" s="1"/>
  <c r="G283" i="3" s="1"/>
  <c r="G284" i="3" s="1"/>
  <c r="G285" i="3" s="1"/>
  <c r="G302" i="3" s="1"/>
  <c r="G105" i="2"/>
  <c r="G109" i="2" s="1"/>
  <c r="G111" i="2" s="1"/>
  <c r="G113" i="2" s="1"/>
  <c r="G114" i="2" s="1"/>
  <c r="G115" i="2" s="1"/>
  <c r="G116" i="2" s="1"/>
  <c r="G117" i="2" s="1"/>
  <c r="G118" i="2" s="1"/>
  <c r="G119" i="2" s="1"/>
  <c r="G121" i="2" s="1"/>
  <c r="G122" i="2" s="1"/>
  <c r="G123" i="2" s="1"/>
  <c r="G124" i="2" s="1"/>
  <c r="G126" i="2" s="1"/>
  <c r="G127" i="2" s="1"/>
  <c r="G129" i="2" s="1"/>
  <c r="G131" i="2" s="1"/>
  <c r="G133" i="2" s="1"/>
  <c r="G134" i="2" s="1"/>
  <c r="G136" i="2" s="1"/>
  <c r="G137" i="2" s="1"/>
  <c r="G138" i="2" s="1"/>
  <c r="G139" i="2" s="1"/>
  <c r="G140" i="2" s="1"/>
  <c r="G144" i="2" s="1"/>
  <c r="G146" i="2" s="1"/>
  <c r="G148" i="2" s="1"/>
  <c r="G149" i="2" s="1"/>
  <c r="G150" i="2" s="1"/>
  <c r="G151" i="2" s="1"/>
  <c r="G152" i="2" s="1"/>
  <c r="G153" i="2" s="1"/>
  <c r="G154" i="2" s="1"/>
  <c r="G155" i="2" s="1"/>
  <c r="G156" i="2" s="1"/>
  <c r="G173" i="2" s="1"/>
</calcChain>
</file>

<file path=xl/comments1.xml><?xml version="1.0" encoding="utf-8"?>
<comments xmlns="http://schemas.openxmlformats.org/spreadsheetml/2006/main">
  <authors>
    <author>INTERNATIONAL WEDDING INSTITUTE</author>
  </authors>
  <commentList>
    <comment ref="D8" authorId="0" shapeId="0">
      <text>
        <r>
          <rPr>
            <b/>
            <sz val="10"/>
            <color indexed="9"/>
            <rFont val="Tahoma"/>
            <family val="2"/>
          </rPr>
          <t xml:space="preserve">Indiquez la date de démarrage du programme !  (au format jj/mm/aaaa)
</t>
        </r>
      </text>
    </comment>
    <comment ref="D10" authorId="0" shapeId="0">
      <text>
        <r>
          <rPr>
            <b/>
            <sz val="10"/>
            <color indexed="9"/>
            <rFont val="Tahoma"/>
            <family val="2"/>
          </rPr>
          <t xml:space="preserve">Choisissez votre rythme !
</t>
        </r>
      </text>
    </comment>
  </commentList>
</comments>
</file>

<file path=xl/comments2.xml><?xml version="1.0" encoding="utf-8"?>
<comments xmlns="http://schemas.openxmlformats.org/spreadsheetml/2006/main">
  <authors>
    <author>INTERNATIONAL WEDDING INSTITUTE</author>
  </authors>
  <commentList>
    <comment ref="D8" authorId="0" shapeId="0">
      <text>
        <r>
          <rPr>
            <b/>
            <sz val="10"/>
            <color indexed="9"/>
            <rFont val="Tahoma"/>
            <family val="2"/>
          </rPr>
          <t xml:space="preserve">Indiquez la date de démarrage du programme ! (au format jj/mm/aaaa)
</t>
        </r>
      </text>
    </comment>
    <comment ref="D10" authorId="0" shapeId="0">
      <text>
        <r>
          <rPr>
            <b/>
            <sz val="10"/>
            <color indexed="9"/>
            <rFont val="Tahoma"/>
            <family val="2"/>
          </rPr>
          <t xml:space="preserve">Choisissez votre rythme !
</t>
        </r>
      </text>
    </comment>
  </commentList>
</comments>
</file>

<file path=xl/comments3.xml><?xml version="1.0" encoding="utf-8"?>
<comments xmlns="http://schemas.openxmlformats.org/spreadsheetml/2006/main">
  <authors>
    <author>INTERNATIONAL WEDDING INSTITUTE</author>
  </authors>
  <commentList>
    <comment ref="D8" authorId="0" shapeId="0">
      <text>
        <r>
          <rPr>
            <b/>
            <sz val="10"/>
            <color indexed="9"/>
            <rFont val="Tahoma"/>
            <family val="2"/>
          </rPr>
          <t xml:space="preserve">Indiquez la date de démarrage du programme ! (au format jj/mm/aaaa)
</t>
        </r>
      </text>
    </comment>
    <comment ref="D10" authorId="0" shapeId="0">
      <text>
        <r>
          <rPr>
            <b/>
            <sz val="10"/>
            <color indexed="9"/>
            <rFont val="Tahoma"/>
            <family val="2"/>
          </rPr>
          <t xml:space="preserve">Choisissez votre rythme !
</t>
        </r>
      </text>
    </comment>
  </commentList>
</comments>
</file>

<file path=xl/sharedStrings.xml><?xml version="1.0" encoding="utf-8"?>
<sst xmlns="http://schemas.openxmlformats.org/spreadsheetml/2006/main" count="804" uniqueCount="241">
  <si>
    <t>Niveau I | START (DÉCOUVERTE)</t>
  </si>
  <si>
    <t>I | Compétence [#1] - Être prêt·e à suivre sa formation en ligne</t>
  </si>
  <si>
    <t>I | Compétence [#2] - Définir le métier de Wedding Planner</t>
  </si>
  <si>
    <t>I | Compétence [#3] - Identifier les étapes pour devenir wedding planner</t>
  </si>
  <si>
    <t>I | Compétence [#4] - Connaître les différentes possibilités pour exercer le métier</t>
  </si>
  <si>
    <t>I | Compétence [#5] - Savoir comment se former au métier de Wedding Planner</t>
  </si>
  <si>
    <t>Niveau II | KNOWLEDGE (SAVOIR)</t>
  </si>
  <si>
    <t>II | Compétence [#1] - Être prêt·e à suivre le Niveau II du programme WedSKILLS®</t>
  </si>
  <si>
    <t>LE WEDDING CONSULTANT</t>
  </si>
  <si>
    <t>II | Compétence [#2] - Définir le·a Wedding Consultant·e</t>
  </si>
  <si>
    <t>LES 6 PILIERS DE LA MÉTHODE MANACONSULTING®</t>
  </si>
  <si>
    <t>II | Compétence [#3] - Informer les couples</t>
  </si>
  <si>
    <t>II | Compétence [#4] - Expliquer aux clients</t>
  </si>
  <si>
    <t>II | Compétence [#5] - Guider les futurs mariés</t>
  </si>
  <si>
    <t>II | Compétence [#6] - Recommander des prestataires</t>
  </si>
  <si>
    <t>II | Compétence [#7] - Suggérer des prestations</t>
  </si>
  <si>
    <t>II | Compétence [#8] - Conseiller dans la prise de décision</t>
  </si>
  <si>
    <t>Devenir un·e spécialiste du mariage</t>
  </si>
  <si>
    <t>II | Compétence [#9] - Savoir comment développer son expertise mariage</t>
  </si>
  <si>
    <t>II | Compétence [#10] - Mettre en place une veille informationnelle</t>
  </si>
  <si>
    <t>Les savoirs fondamentaux d'un·e Wedding Consultant·e</t>
  </si>
  <si>
    <t>II | Compétence [#11] - Renseigner les futurs mariés sur le mariage civil</t>
  </si>
  <si>
    <t>II | Compétence [#12] - Renseigner les futurs mariés sur le mariage religieux</t>
  </si>
  <si>
    <t>II | Compétence [#13] - Renseigner les futurs mariés sur la cérémonie laïque</t>
  </si>
  <si>
    <t>II | Compétence [#14] - Maîtriser les savoirs d’un·e conseiller·ère en lieu de réception</t>
  </si>
  <si>
    <t>II | Compétence [#15] - Maitriser les savoirs d’un·e conseiller·ère en prestations de bouche</t>
  </si>
  <si>
    <t>II | Compétence [#16] - Maîtriser les savoirs d’un·e conseiller·ère en prestations de vente d’alcool</t>
  </si>
  <si>
    <t>II | Compétence [#17] - Maîtriser les savoirs d’un·e conseiller·ère en pièces montées et pâtisseries événementielles</t>
  </si>
  <si>
    <t>II | Compétence [#18] - Maîtriser les savoirs d’un·e conseiller·ère en animation événementielle</t>
  </si>
  <si>
    <t>II | Compétence [#19] - Maitriser les savoirs d’un·e conseiller·ère en esthétique et mode Mariage</t>
  </si>
  <si>
    <t>II | Compétence [#20] - Maitriser les savoirs d'un·e conseiller·ère en prestations de photographies et vidéos de Mariage</t>
  </si>
  <si>
    <t>Niveau III | IMAGINE (SAVOIR-FAIRE)</t>
  </si>
  <si>
    <t>INTRODUCTION</t>
  </si>
  <si>
    <t>III | Compétence [#1] - Être prêt·e à suivre le Niveau III du programme WedSKILLS</t>
  </si>
  <si>
    <t>Le Wedding Manager</t>
  </si>
  <si>
    <t>III | Compétence [#2] - Définir le·a Wedding Manager</t>
  </si>
  <si>
    <t>PHASE 1 – INFORMATION</t>
  </si>
  <si>
    <t>III | Compétence [#3] - Définir la PHASE 1</t>
  </si>
  <si>
    <t>III | Compétence [#4] - Comprendre la “Wedding Questioning Wheel”</t>
  </si>
  <si>
    <t>III | Compétence [#5] - Comprendre le couple</t>
  </si>
  <si>
    <t>III | Compétence [#6] - Utiliser le “WedMANA Questionnaire”</t>
  </si>
  <si>
    <t>PHASE 2 – COMPRÉHENSION</t>
  </si>
  <si>
    <t>III | Compétence [#7] - Définir la PHASE 2</t>
  </si>
  <si>
    <t>III | Compétence [#8] - Comprendre la Wedding Cross Correlation</t>
  </si>
  <si>
    <t>III | Compétence [#9] - Identifier les besoins</t>
  </si>
  <si>
    <t>III | Compétence [#10] - Analyser la faisabilité</t>
  </si>
  <si>
    <t>III | Compétence [#11] - Utiliser le “WedMANA Project”</t>
  </si>
  <si>
    <t>PHASE 3 – COnception</t>
  </si>
  <si>
    <t>III | Compétence [#12] - Définir la PHASE 3</t>
  </si>
  <si>
    <t>III | Compétence [#13] - Comprendre le "Wedding Golden Triangle"</t>
  </si>
  <si>
    <t>III | Compétence [#14] - Définir le style du Mariage</t>
  </si>
  <si>
    <t>III | Compétence [#15] - Construire un rétroplanning</t>
  </si>
  <si>
    <t>III | Compétence [#16] - Réaliser un budget prévisionnel</t>
  </si>
  <si>
    <t>III | Compétence [#17] - Utiliser le "WedMANA RoadBook"</t>
  </si>
  <si>
    <t>Phase 4 – Planification</t>
  </si>
  <si>
    <t>III | Compétence [#18] - Définir la PHASE 4</t>
  </si>
  <si>
    <t>III | Compétence [#19] - Comprendre le "Wedding Role Matrix"</t>
  </si>
  <si>
    <t>III | Compétence [#20] - Gérer la liste d'invités</t>
  </si>
  <si>
    <t>III | Compétence [#21] - Rechercher les prestataires</t>
  </si>
  <si>
    <t>III | Compétence [#22] - Impliquer la famille</t>
  </si>
  <si>
    <t>III | Compétence [#23] - Engager les futurs mariés</t>
  </si>
  <si>
    <t>III | Compétence [#24] - Utiliser le "WedMANA Plan"</t>
  </si>
  <si>
    <t>Phase 5 – Organisation</t>
  </si>
  <si>
    <t>III | Compétence [#25] - Définir la PHASE 5</t>
  </si>
  <si>
    <t>III | Compétence [#26] - Comprendre le "Wedding Task Management"</t>
  </si>
  <si>
    <t>III | Compétence [#27] - Définir les prestations</t>
  </si>
  <si>
    <t>III | Compétence [#28] - Identifier les dépendances</t>
  </si>
  <si>
    <t>III | Compétence [#29] - Assurer le suivi</t>
  </si>
  <si>
    <t>III | Compétence [#30] - Gérer les imprévus</t>
  </si>
  <si>
    <t>III | Compétence [#31] - Effectuer les contrôles</t>
  </si>
  <si>
    <t>III | Compétence [#32] - Utiliser le "WedMANA Dashboard"</t>
  </si>
  <si>
    <t>phase 6 – Réalisation</t>
  </si>
  <si>
    <t>III | Compétence [#33] - Définir la PHASE 6</t>
  </si>
  <si>
    <t>III | Compétence [#34] - Comprendre le "Wedding Clock"</t>
  </si>
  <si>
    <t>III | Compétence [#35] - Identifier les enjeux du « Avant »</t>
  </si>
  <si>
    <t>III | Compétence [#36] - Identifier les enjeux du « Pendant »</t>
  </si>
  <si>
    <t>III | Compétence [#37] - Identifier les enjeux du « Après »</t>
  </si>
  <si>
    <t>III | Compétence [#38] - Planifier la coordination du Jour J</t>
  </si>
  <si>
    <t>III | Compétence [#39] - S’occuper des Mariés et leurs invités</t>
  </si>
  <si>
    <t>III | Compétence [#40] - Manager les Prestataires</t>
  </si>
  <si>
    <t>III | Compétence [#41] - Utiliser le "WedMANA Timeline"</t>
  </si>
  <si>
    <t>Niveau IV | LABELLING (SAVOIR-ÊTRE)</t>
  </si>
  <si>
    <t>IV | Compétence [#1] - Être prêt·e à suivre le Niveau IV du programme WedSKILLS</t>
  </si>
  <si>
    <t>Le·a Wedding Vendor</t>
  </si>
  <si>
    <t>IV | Compétence [#2] - Définir le·a Wedding Vendor</t>
  </si>
  <si>
    <t>Étape 1 – La prospection</t>
  </si>
  <si>
    <t>IV | Compétence [#3] - Déterminer une cible et un persona</t>
  </si>
  <si>
    <t>IV | Compétence [#4] - Définir ses offres</t>
  </si>
  <si>
    <t>IV | Compétence [#5] - Se fixer des objectifs commerciaux</t>
  </si>
  <si>
    <t>IV | Compétence [#6] - Mettre en place un tableau de bord commercial</t>
  </si>
  <si>
    <t>IV | Compétence [#7] - Établir un plan de prospection</t>
  </si>
  <si>
    <t>IV | Compétence [#8] - Construire un argumentaire commercial</t>
  </si>
  <si>
    <t>IV | Compétence [#9] - Réussir son premier contact avec les prospects</t>
  </si>
  <si>
    <t>Étape 2 – La présentation</t>
  </si>
  <si>
    <t>IV | Compétence [#10] - Préparer son premier rendez-vous</t>
  </si>
  <si>
    <t>IV | Compétence [#11] - Maîtriser la Timeline d’un premier rendez-vous</t>
  </si>
  <si>
    <t>IV | Compétence [#12] - Présenter ses offres</t>
  </si>
  <si>
    <t>IV | Compétence [#13] - Faire preuve d’empathie</t>
  </si>
  <si>
    <t>Étape 3 – La propale</t>
  </si>
  <si>
    <t>IV | Compétence [#14] - Définir ses honoraires</t>
  </si>
  <si>
    <t>IV | Compétence [#15] - Réaliser un devis</t>
  </si>
  <si>
    <t>Étape 4 – La PROPALE</t>
  </si>
  <si>
    <t>IV | Compétence [#16] - Rédiger une propale</t>
  </si>
  <si>
    <t>Étape 4 – La RÉALISATION</t>
  </si>
  <si>
    <t>IV | Compétence [#17] - Gérer la Relation Client (GRC)</t>
  </si>
  <si>
    <t>Étape 5 – La NÉGOCIATION</t>
  </si>
  <si>
    <t>IV | Compétence [#18] - Se créer un réseau de partenaires</t>
  </si>
  <si>
    <t>IV | Compétence [#19] - Connaître les différents types de contrats de partenariat</t>
  </si>
  <si>
    <t>Étape 6 – La SATISFACTION</t>
  </si>
  <si>
    <t>IV | Compétence [#20] - Facturer</t>
  </si>
  <si>
    <t>IV | Compétence [#21] - Débriefer</t>
  </si>
  <si>
    <t>IV | Compétence [#22] - Recueillir et utiliser les avis clients</t>
  </si>
  <si>
    <t>IV | Compétence [#23] - Mettre en place une démarche qualité</t>
  </si>
  <si>
    <t>Niveau V | LEADERSHIP (SAVOIR DEVENIR)</t>
  </si>
  <si>
    <t>V | Compétence [#1] - Être prêt·e à suivre le Niveau V du programme WedSKILLS</t>
  </si>
  <si>
    <t>Le·a Wedding Entrepreneur·e</t>
  </si>
  <si>
    <t>V | Compétence [#2] - Définir le·a Wedding Entreneur·e</t>
  </si>
  <si>
    <t>Création d’entreprise</t>
  </si>
  <si>
    <t>V | Compétence [#3] - Définir le projet</t>
  </si>
  <si>
    <t>V | Compétence [#4] - Rédiger un Business plan</t>
  </si>
  <si>
    <t>V | Compétence [#5] - Réaliser une étude de marché</t>
  </si>
  <si>
    <t>V | Compétence [#6] - Construire une stratégie marketing</t>
  </si>
  <si>
    <t>V | Compétence [#7] - Réaliser un prévisionnel financer</t>
  </si>
  <si>
    <t>V | Compétence [#8] - Cadrer le projet juridiquement</t>
  </si>
  <si>
    <t>V | Compétence [#9] - Choisir le statut juridique</t>
  </si>
  <si>
    <t>V | Compétence [#10] - Déclarer une activité indépendante</t>
  </si>
  <si>
    <t>V | Compétence [#11] - Créer une société</t>
  </si>
  <si>
    <t>V | Compétence [#12] - Utiliser Microsoft Word</t>
  </si>
  <si>
    <t>V | Compétence [#13] - Utiliser Microsoft Excel</t>
  </si>
  <si>
    <t>V | Compétence [#14] - Utiliser Microsoft Powerpoint</t>
  </si>
  <si>
    <t>BONUS – Communication digitale</t>
  </si>
  <si>
    <t>V | Compétence [#15] - Définir une identité visuelle</t>
  </si>
  <si>
    <t>V | Compétence [#20] - Faire imprimer ses outils</t>
  </si>
  <si>
    <t>V | Compétence [#21] - Créer son site internet</t>
  </si>
  <si>
    <t>V | Compétence [#22] - Promouvoir l’activité sur les réseaux sociaux</t>
  </si>
  <si>
    <t>Rythme intensif</t>
  </si>
  <si>
    <t>Rytme modéré</t>
  </si>
  <si>
    <t>Rythme serein</t>
  </si>
  <si>
    <t>Durée en minutes</t>
  </si>
  <si>
    <t>Certification WedCONSULTANT</t>
  </si>
  <si>
    <t>certification WedMANAGER</t>
  </si>
  <si>
    <t>Certification WedVENDOR</t>
  </si>
  <si>
    <t>V | Compétence [#16] - Utiliser Canva</t>
  </si>
  <si>
    <t>V | Compétence [#17] - Utiliser Photoshop</t>
  </si>
  <si>
    <t>V | Compétence [#18] - Utiliser InDesign</t>
  </si>
  <si>
    <t>V | Compétence [#19] - Créer des supports de communication</t>
  </si>
  <si>
    <t>Certification WedENTREPRENEUR</t>
  </si>
  <si>
    <t>BONUS – bureautique</t>
  </si>
  <si>
    <t>Durée en Heures</t>
  </si>
  <si>
    <t>Durée totale</t>
  </si>
  <si>
    <t>heures</t>
  </si>
  <si>
    <t>Planning | Wedding Planner</t>
  </si>
  <si>
    <t>Bonus</t>
  </si>
  <si>
    <t xml:space="preserve">Mon projet est prêt - Je démarre mon activité : </t>
  </si>
  <si>
    <t>Me former, construire mon projet et me lancer</t>
  </si>
  <si>
    <t>env. 25h/semaine</t>
  </si>
  <si>
    <t>env. 12h/semaine</t>
  </si>
  <si>
    <t>6h/semaine</t>
  </si>
  <si>
    <t>Planning | Wedding Designer</t>
  </si>
  <si>
    <t>I | Compétence [#1] - Être prêt·e à suivre une formation en ligne de l’IWI</t>
  </si>
  <si>
    <t>I | Compétence [#2] - Définir le métier de Wedding Designer</t>
  </si>
  <si>
    <t>I | Compétence [#3] - Identifier les étapes pour devenir wedding Designer</t>
  </si>
  <si>
    <t>I | Compétence [#5] - Savoir comment se former au métier de Wedding Designer</t>
  </si>
  <si>
    <t>BONUS – Bureautique</t>
  </si>
  <si>
    <t>II | Compétence [#2] - Définir le·a Wedding Design Consultant·e</t>
  </si>
  <si>
    <t>Devenir un·e spécialiste du WEDDING DESIGN</t>
  </si>
  <si>
    <t>II | Compétence [#9] - Savoir comment développer son expertise du Wedding Design</t>
  </si>
  <si>
    <t>II | Compétence [#11] - Distinguer les styles ‘NATURE’</t>
  </si>
  <si>
    <t>II | Compétence [#12] - Distinguer les styles ‘ÉPOQUE’</t>
  </si>
  <si>
    <t>II | Compétence [#13] - Distinguer les styles ‘ETHNIQUE’</t>
  </si>
  <si>
    <t>II | Compétence [#14] - Distinguer les décors à thèmes</t>
  </si>
  <si>
    <t>II | Compétence [#15] - Identifier les mélanges de styles</t>
  </si>
  <si>
    <t>II | Compétence [#16] - Identifier les ambiances</t>
  </si>
  <si>
    <t>II | Compétence [#17] - Comprendre les notions de perception de la couleur</t>
  </si>
  <si>
    <t>II | Compétence [#18] - Maitriser le vocabulaire et la psychologie de la couleur</t>
  </si>
  <si>
    <t>II | Compétence [#19] - Différencier les différents types de palettes de couleurs</t>
  </si>
  <si>
    <t>II | Compétence [#20] - Utiliser les référentiels de couleurs</t>
  </si>
  <si>
    <t>II | Compétence [#21] - Définir l’identité événementielle</t>
  </si>
  <si>
    <t>LES STYLES EN WEDDING DESIGN</t>
  </si>
  <si>
    <t>LA COLORIMÉTRIE EN WEDDING DESIGN</t>
  </si>
  <si>
    <t>L'IDENTITÉ ÉVÉNEMENTIELLE</t>
  </si>
  <si>
    <t>L'IDENTITÉ ARCHITECTURALE</t>
  </si>
  <si>
    <t>II | Compétence [#22] - Définir l’identité architecturale</t>
  </si>
  <si>
    <t>L'IDENTITÉ DÉCORATIVE</t>
  </si>
  <si>
    <t>II | Compétence [#23] - Définir le style des éléments de décoration</t>
  </si>
  <si>
    <t>II | Compétence [#24] - Connaitre le matériel de réception et ses caractéristiques</t>
  </si>
  <si>
    <t>II | Compétence [#25] - Maitriser l’art de la table</t>
  </si>
  <si>
    <t>II | Compétence [#26] - Connaitre les fournisseurs</t>
  </si>
  <si>
    <t>L'IDENTITÉ FLORALE</t>
  </si>
  <si>
    <t>II | Compétence [#27] - Définir l’identité florale</t>
  </si>
  <si>
    <t>L'IDENTITÉ GRAPHIQUE</t>
  </si>
  <si>
    <t>II | Compétence [#28] - Définir l’identité graphique</t>
  </si>
  <si>
    <t>III | Compétence [#2] - Définir le·a Wedding Design Manager</t>
  </si>
  <si>
    <t>Le Wedding Design Manager</t>
  </si>
  <si>
    <t>1ère DIMENSION</t>
  </si>
  <si>
    <t>III | Compétence [#3] - Définir la 1ère DIMENSION</t>
  </si>
  <si>
    <t>III | Compétence [#4] - Identifier les besoins</t>
  </si>
  <si>
    <t>III | Compétence [#5] - Étudier la faisabilité</t>
  </si>
  <si>
    <t>III | Compétence [#6] - Identifier les contraintes</t>
  </si>
  <si>
    <t>III | Compétence [#7] - Utiliser le Book MANA 1D</t>
  </si>
  <si>
    <t>2ème DIMENSION</t>
  </si>
  <si>
    <t>III | Compétence [#8] - Définir la 2ème DIMENSION</t>
  </si>
  <si>
    <t>III | Compétence [#9] - Déterminer le style</t>
  </si>
  <si>
    <t>III | Compétence [#10] - Déterminer la palette de couleurs</t>
  </si>
  <si>
    <t>III | Compétence [#11] - Concevoir un MoodBoard</t>
  </si>
  <si>
    <t>III | Compétence [#12] - Rédiger un cahier des charges</t>
  </si>
  <si>
    <t>III | Compétence [#13] - Utiliser le Book MANA 2D</t>
  </si>
  <si>
    <t>4ème DIMENSION</t>
  </si>
  <si>
    <t>3ème DIMENSION</t>
  </si>
  <si>
    <t>III | Compétence [#14] - Définir la 3ème DIMENSION</t>
  </si>
  <si>
    <t>III | Compétence [#15] - S’adapter à l’identité architecturale</t>
  </si>
  <si>
    <t>III | Compétence [#16] - Déterminer l’identité décorative</t>
  </si>
  <si>
    <t>III | Compétence [#17] - Déterminer l’identité florale</t>
  </si>
  <si>
    <t>III | Compétence [#18] - Déterminer l’identité visuelle</t>
  </si>
  <si>
    <t>III | Compétence [#19] - Concevoir la scénographie</t>
  </si>
  <si>
    <t>III | Compétence [#20] - Déterminer le plan de salle</t>
  </si>
  <si>
    <t>III | Compétence [#21] - Connaitre les différentes manières de présenter le projet</t>
  </si>
  <si>
    <t>III | Compétence [#22] - Présenter ses idées en 3D</t>
  </si>
  <si>
    <t>III | Compétence [#23] - Utiliser le Book MANA 4D</t>
  </si>
  <si>
    <t>III | Compétence [#24] - Définir la 4ème DIMENSION</t>
  </si>
  <si>
    <t>III | Compétence [#25] - Chiffrer le projet</t>
  </si>
  <si>
    <t>III | Compétence [#26] - Identifier les fournisseurs</t>
  </si>
  <si>
    <t>III | Compétence [#27] - Acheter les fournitures</t>
  </si>
  <si>
    <t>III | Compétence [#28] - Réserver les locations</t>
  </si>
  <si>
    <t>III | Compétence [#29] - Planifier l’installation</t>
  </si>
  <si>
    <t>III | Compétence [#30] - Superviser l’installation</t>
  </si>
  <si>
    <t>III | Compétence [#31] - Utiliser le Book MANA 4D</t>
  </si>
  <si>
    <t>Wedding Planner</t>
  </si>
  <si>
    <t>Wedding Designer</t>
  </si>
  <si>
    <t xml:space="preserve">J'ai fini ! </t>
  </si>
  <si>
    <t>Je démarre !</t>
  </si>
  <si>
    <t>Je me lance !</t>
  </si>
  <si>
    <t>Mon rythme</t>
  </si>
  <si>
    <t>Planning | Wedding Planner &amp; Designer</t>
  </si>
  <si>
    <t>socle</t>
  </si>
  <si>
    <t xml:space="preserve">Wedding Planner &amp; Designer </t>
  </si>
  <si>
    <t>PLANNER</t>
  </si>
  <si>
    <t>DESIGNER</t>
  </si>
  <si>
    <t>PLANNER &amp; DESIGNER</t>
  </si>
  <si>
    <t>Je choisis mon (futur) Wedding Business :</t>
  </si>
  <si>
    <t>v.1.0 - 30 novembre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</si>
</sst>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4"/>
      <color theme="1"/>
      <name val="Playfair Display"/>
    </font>
    <font>
      <sz val="12"/>
      <color theme="1"/>
      <name val="Assistant"/>
    </font>
    <font>
      <b/>
      <sz val="10"/>
      <color theme="1"/>
      <name val="Assistant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54787E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9"/>
      <name val="Tahoma"/>
      <family val="2"/>
    </font>
    <font>
      <u/>
      <sz val="11"/>
      <color theme="10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0"/>
      <name val="Playfair Display"/>
    </font>
    <font>
      <b/>
      <sz val="14"/>
      <name val="Playfair Display"/>
    </font>
    <font>
      <b/>
      <sz val="12"/>
      <name val="Assistant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AFC6CA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5A7AD"/>
        <bgColor indexed="64"/>
      </patternFill>
    </fill>
    <fill>
      <patternFill patternType="solid">
        <fgColor rgb="FFC2D4D6"/>
        <bgColor indexed="64"/>
      </patternFill>
    </fill>
    <fill>
      <patternFill patternType="solid">
        <fgColor rgb="FF7DAB9A"/>
        <bgColor indexed="64"/>
      </patternFill>
    </fill>
    <fill>
      <patternFill patternType="solid">
        <fgColor rgb="FFA5CDBF"/>
        <bgColor indexed="64"/>
      </patternFill>
    </fill>
    <fill>
      <patternFill patternType="solid">
        <fgColor rgb="FFD8E8E3"/>
        <bgColor indexed="64"/>
      </patternFill>
    </fill>
    <fill>
      <patternFill patternType="solid">
        <fgColor rgb="FF97BFBD"/>
        <bgColor indexed="64"/>
      </patternFill>
    </fill>
    <fill>
      <patternFill patternType="solid">
        <fgColor rgb="FFC5D6D9"/>
        <bgColor indexed="64"/>
      </patternFill>
    </fill>
    <fill>
      <patternFill patternType="solid">
        <fgColor rgb="FFDEE8EA"/>
        <bgColor indexed="64"/>
      </patternFill>
    </fill>
    <fill>
      <patternFill patternType="solid">
        <fgColor rgb="FFF1EFF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0" fillId="3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4" borderId="1" xfId="0" applyFill="1" applyBorder="1"/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6" fillId="4" borderId="1" xfId="0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2" fillId="10" borderId="1" xfId="0" applyNumberFormat="1" applyFont="1" applyFill="1" applyBorder="1" applyAlignment="1">
      <alignment horizontal="center" vertical="center"/>
    </xf>
    <xf numFmtId="164" fontId="1" fillId="10" borderId="2" xfId="0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4" fontId="1" fillId="5" borderId="3" xfId="0" applyNumberFormat="1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64" fontId="0" fillId="11" borderId="1" xfId="0" applyNumberFormat="1" applyFill="1" applyBorder="1" applyAlignment="1">
      <alignment horizontal="center" vertical="center"/>
    </xf>
    <xf numFmtId="164" fontId="1" fillId="11" borderId="4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164" fontId="2" fillId="12" borderId="1" xfId="0" applyNumberFormat="1" applyFont="1" applyFill="1" applyBorder="1" applyAlignment="1">
      <alignment horizontal="center" vertical="center"/>
    </xf>
    <xf numFmtId="164" fontId="1" fillId="12" borderId="2" xfId="0" applyNumberFormat="1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164" fontId="0" fillId="13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164" fontId="0" fillId="14" borderId="1" xfId="0" applyNumberFormat="1" applyFill="1" applyBorder="1" applyAlignment="1">
      <alignment horizontal="center" vertical="center"/>
    </xf>
    <xf numFmtId="164" fontId="1" fillId="14" borderId="4" xfId="0" applyNumberFormat="1" applyFont="1" applyFill="1" applyBorder="1" applyAlignment="1">
      <alignment horizontal="center" vertical="center"/>
    </xf>
    <xf numFmtId="164" fontId="1" fillId="13" borderId="3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5" fillId="9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2" fillId="12" borderId="2" xfId="0" applyFont="1" applyFill="1" applyBorder="1" applyAlignment="1">
      <alignment horizontal="left" indent="4"/>
    </xf>
    <xf numFmtId="0" fontId="12" fillId="12" borderId="3" xfId="0" applyFont="1" applyFill="1" applyBorder="1" applyAlignment="1">
      <alignment horizontal="left" indent="4"/>
    </xf>
    <xf numFmtId="0" fontId="12" fillId="12" borderId="4" xfId="0" applyFont="1" applyFill="1" applyBorder="1" applyAlignment="1">
      <alignment horizontal="left" indent="4"/>
    </xf>
    <xf numFmtId="0" fontId="12" fillId="12" borderId="1" xfId="0" applyFont="1" applyFill="1" applyBorder="1" applyAlignment="1">
      <alignment horizontal="left" indent="4"/>
    </xf>
    <xf numFmtId="0" fontId="12" fillId="10" borderId="2" xfId="0" applyFont="1" applyFill="1" applyBorder="1" applyAlignment="1">
      <alignment horizontal="left" indent="4"/>
    </xf>
    <xf numFmtId="0" fontId="12" fillId="10" borderId="3" xfId="0" applyFont="1" applyFill="1" applyBorder="1" applyAlignment="1">
      <alignment horizontal="left" indent="4"/>
    </xf>
    <xf numFmtId="0" fontId="12" fillId="10" borderId="4" xfId="0" applyFont="1" applyFill="1" applyBorder="1" applyAlignment="1">
      <alignment horizontal="left" indent="4"/>
    </xf>
    <xf numFmtId="0" fontId="12" fillId="10" borderId="1" xfId="0" applyFont="1" applyFill="1" applyBorder="1" applyAlignment="1">
      <alignment horizontal="left" indent="4"/>
    </xf>
    <xf numFmtId="0" fontId="0" fillId="7" borderId="2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164" fontId="13" fillId="0" borderId="4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left"/>
    </xf>
    <xf numFmtId="164" fontId="0" fillId="3" borderId="2" xfId="0" applyNumberFormat="1" applyFill="1" applyBorder="1" applyAlignment="1">
      <alignment horizontal="left"/>
    </xf>
    <xf numFmtId="164" fontId="0" fillId="3" borderId="4" xfId="0" applyNumberFormat="1" applyFill="1" applyBorder="1" applyAlignment="1">
      <alignment horizontal="left"/>
    </xf>
    <xf numFmtId="164" fontId="0" fillId="0" borderId="1" xfId="0" applyNumberFormat="1" applyFill="1" applyBorder="1"/>
    <xf numFmtId="0" fontId="0" fillId="7" borderId="2" xfId="0" applyFont="1" applyFill="1" applyBorder="1" applyAlignment="1">
      <alignment horizontal="center"/>
    </xf>
    <xf numFmtId="0" fontId="0" fillId="7" borderId="4" xfId="0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/>
    <xf numFmtId="0" fontId="17" fillId="2" borderId="1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left" indent="4"/>
    </xf>
    <xf numFmtId="0" fontId="12" fillId="0" borderId="1" xfId="0" applyFont="1" applyFill="1" applyBorder="1" applyAlignment="1">
      <alignment horizontal="left" indent="4"/>
    </xf>
    <xf numFmtId="164" fontId="18" fillId="3" borderId="2" xfId="0" applyNumberFormat="1" applyFont="1" applyFill="1" applyBorder="1" applyAlignment="1">
      <alignment horizontal="left" indent="1"/>
    </xf>
    <xf numFmtId="164" fontId="18" fillId="3" borderId="4" xfId="0" applyNumberFormat="1" applyFont="1" applyFill="1" applyBorder="1" applyAlignment="1">
      <alignment horizontal="left" indent="1"/>
    </xf>
    <xf numFmtId="164" fontId="19" fillId="0" borderId="1" xfId="0" applyNumberFormat="1" applyFont="1" applyFill="1" applyBorder="1" applyAlignment="1">
      <alignment horizontal="left"/>
    </xf>
    <xf numFmtId="164" fontId="19" fillId="0" borderId="4" xfId="0" applyNumberFormat="1" applyFont="1" applyFill="1" applyBorder="1" applyAlignment="1">
      <alignment horizontal="left"/>
    </xf>
    <xf numFmtId="164" fontId="20" fillId="14" borderId="4" xfId="0" applyNumberFormat="1" applyFont="1" applyFill="1" applyBorder="1" applyAlignment="1">
      <alignment horizontal="center" vertical="center"/>
    </xf>
    <xf numFmtId="164" fontId="20" fillId="12" borderId="2" xfId="0" applyNumberFormat="1" applyFont="1" applyFill="1" applyBorder="1" applyAlignment="1">
      <alignment horizontal="center" vertical="center"/>
    </xf>
    <xf numFmtId="164" fontId="20" fillId="13" borderId="3" xfId="0" applyNumberFormat="1" applyFont="1" applyFill="1" applyBorder="1" applyAlignment="1">
      <alignment horizontal="center" vertical="center"/>
    </xf>
    <xf numFmtId="0" fontId="12" fillId="15" borderId="2" xfId="0" applyFont="1" applyFill="1" applyBorder="1" applyAlignment="1">
      <alignment horizontal="left" indent="4"/>
    </xf>
    <xf numFmtId="0" fontId="12" fillId="15" borderId="3" xfId="0" applyFont="1" applyFill="1" applyBorder="1" applyAlignment="1">
      <alignment horizontal="left" indent="4"/>
    </xf>
    <xf numFmtId="0" fontId="12" fillId="15" borderId="4" xfId="0" applyFont="1" applyFill="1" applyBorder="1" applyAlignment="1">
      <alignment horizontal="left" indent="4"/>
    </xf>
    <xf numFmtId="0" fontId="12" fillId="15" borderId="1" xfId="0" applyFont="1" applyFill="1" applyBorder="1" applyAlignment="1">
      <alignment horizontal="left" indent="4"/>
    </xf>
    <xf numFmtId="0" fontId="0" fillId="15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0" fillId="18" borderId="0" xfId="0" applyFill="1"/>
    <xf numFmtId="0" fontId="21" fillId="18" borderId="0" xfId="0" applyFont="1" applyFill="1" applyAlignment="1">
      <alignment vertical="center"/>
    </xf>
    <xf numFmtId="0" fontId="22" fillId="10" borderId="0" xfId="1" applyFont="1" applyFill="1" applyAlignment="1">
      <alignment horizontal="center" vertical="center"/>
    </xf>
    <xf numFmtId="0" fontId="22" fillId="18" borderId="0" xfId="0" applyFont="1" applyFill="1" applyAlignment="1">
      <alignment vertical="center"/>
    </xf>
    <xf numFmtId="0" fontId="22" fillId="12" borderId="0" xfId="1" applyFont="1" applyFill="1" applyAlignment="1">
      <alignment horizontal="center" vertical="center"/>
    </xf>
    <xf numFmtId="0" fontId="23" fillId="15" borderId="0" xfId="0" applyFont="1" applyFill="1" applyAlignment="1">
      <alignment horizontal="center" vertical="center"/>
    </xf>
    <xf numFmtId="0" fontId="22" fillId="15" borderId="0" xfId="1" applyFont="1" applyFill="1" applyAlignment="1">
      <alignment horizontal="center" vertical="center"/>
    </xf>
    <xf numFmtId="0" fontId="24" fillId="18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97BFBD"/>
      <color rgb="FF7DAB9A"/>
      <color rgb="FF85A7AD"/>
      <color rgb="FFF1EFF0"/>
      <color rgb="FFDEE8EA"/>
      <color rgb="FFC5D6D9"/>
      <color rgb="FF99BDB2"/>
      <color rgb="FFA5CDBF"/>
      <color rgb="FFD8E8E3"/>
      <color rgb="FF5478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0</xdr:rowOff>
    </xdr:from>
    <xdr:to>
      <xdr:col>13</xdr:col>
      <xdr:colOff>733425</xdr:colOff>
      <xdr:row>29</xdr:row>
      <xdr:rowOff>85868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2A9D7-076C-47BC-813F-CF58FF29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0"/>
          <a:ext cx="5886450" cy="561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2238375</xdr:colOff>
      <xdr:row>0</xdr:row>
      <xdr:rowOff>219075</xdr:rowOff>
    </xdr:from>
    <xdr:to>
      <xdr:col>4</xdr:col>
      <xdr:colOff>3476625</xdr:colOff>
      <xdr:row>1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D9620AE-4CC7-410B-9A8B-EBE5F844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219075"/>
          <a:ext cx="1238250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2238375</xdr:colOff>
      <xdr:row>0</xdr:row>
      <xdr:rowOff>219075</xdr:rowOff>
    </xdr:from>
    <xdr:to>
      <xdr:col>4</xdr:col>
      <xdr:colOff>3476625</xdr:colOff>
      <xdr:row>1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10C7C14-7DEE-4CBA-8C95-384853E1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219075"/>
          <a:ext cx="1238250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2238375</xdr:colOff>
      <xdr:row>0</xdr:row>
      <xdr:rowOff>219075</xdr:rowOff>
    </xdr:from>
    <xdr:to>
      <xdr:col>4</xdr:col>
      <xdr:colOff>3476625</xdr:colOff>
      <xdr:row>1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8A2E75-5D84-4D8A-849A-489C33D3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219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0</xdr:row>
      <xdr:rowOff>295275</xdr:rowOff>
    </xdr:from>
    <xdr:to>
      <xdr:col>7</xdr:col>
      <xdr:colOff>1038227</xdr:colOff>
      <xdr:row>13</xdr:row>
      <xdr:rowOff>47626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FDE3A54-A916-4F2A-93FF-D85F54F8E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1" y="295275"/>
          <a:ext cx="3514726" cy="3514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MANA">
      <a:dk1>
        <a:srgbClr val="3A3838"/>
      </a:dk1>
      <a:lt1>
        <a:sysClr val="window" lastClr="FFFFFF"/>
      </a:lt1>
      <a:dk2>
        <a:srgbClr val="6C6060"/>
      </a:dk2>
      <a:lt2>
        <a:srgbClr val="E7E6E6"/>
      </a:lt2>
      <a:accent1>
        <a:srgbClr val="E9DED1"/>
      </a:accent1>
      <a:accent2>
        <a:srgbClr val="DAC8B3"/>
      </a:accent2>
      <a:accent3>
        <a:srgbClr val="94816A"/>
      </a:accent3>
      <a:accent4>
        <a:srgbClr val="B8AB9C"/>
      </a:accent4>
      <a:accent5>
        <a:srgbClr val="E9DED1"/>
      </a:accent5>
      <a:accent6>
        <a:srgbClr val="000000"/>
      </a:accent6>
      <a:hlink>
        <a:srgbClr val="000000"/>
      </a:hlink>
      <a:folHlink>
        <a:srgbClr val="323F4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1:N36"/>
  <sheetViews>
    <sheetView showGridLines="0" showRowColHeaders="0" tabSelected="1" workbookViewId="0">
      <selection activeCell="F31" sqref="F31:N31"/>
    </sheetView>
  </sheetViews>
  <sheetFormatPr baseColWidth="10" defaultRowHeight="15" x14ac:dyDescent="0.25"/>
  <cols>
    <col min="1" max="7" width="11.42578125" style="90"/>
    <col min="8" max="8" width="4.5703125" style="90" customWidth="1"/>
    <col min="9" max="10" width="11.42578125" style="90"/>
    <col min="11" max="11" width="4.28515625" style="90" customWidth="1"/>
    <col min="12" max="12" width="11.42578125" style="90" customWidth="1"/>
    <col min="13" max="16384" width="11.42578125" style="90"/>
  </cols>
  <sheetData>
    <row r="31" spans="6:14" ht="21" customHeight="1" x14ac:dyDescent="0.25">
      <c r="F31" s="95" t="s">
        <v>239</v>
      </c>
      <c r="G31" s="95"/>
      <c r="H31" s="95"/>
      <c r="I31" s="95"/>
      <c r="J31" s="95"/>
      <c r="K31" s="95"/>
      <c r="L31" s="95"/>
      <c r="M31" s="95"/>
      <c r="N31" s="95"/>
    </row>
    <row r="33" spans="6:14" ht="26.25" customHeight="1" x14ac:dyDescent="0.25">
      <c r="F33" s="92" t="s">
        <v>236</v>
      </c>
      <c r="G33" s="92"/>
      <c r="H33" s="93"/>
      <c r="I33" s="94" t="s">
        <v>237</v>
      </c>
      <c r="J33" s="94"/>
      <c r="K33" s="91"/>
      <c r="L33" s="96" t="s">
        <v>238</v>
      </c>
      <c r="M33" s="96"/>
      <c r="N33" s="96"/>
    </row>
    <row r="36" spans="6:14" x14ac:dyDescent="0.25">
      <c r="I36" s="97" t="s">
        <v>240</v>
      </c>
      <c r="J36" s="97"/>
    </row>
  </sheetData>
  <mergeCells count="5">
    <mergeCell ref="F31:N31"/>
    <mergeCell ref="F33:G33"/>
    <mergeCell ref="I33:J33"/>
    <mergeCell ref="L33:N33"/>
    <mergeCell ref="I36:J36"/>
  </mergeCells>
  <hyperlinks>
    <hyperlink ref="F33:G33" location="'Wedding Planner'!A1" display="PLANNER"/>
    <hyperlink ref="I33:J33" location="'Wedding Designer'!A1" display="DESIGNER"/>
    <hyperlink ref="L33:N33" location="'PLANNER &amp; DESIGNER'!A1" display="PLANNER &amp; DESIGNER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171"/>
  <sheetViews>
    <sheetView showGridLines="0" showRowColHeaders="0" zoomScaleNormal="100" workbookViewId="0">
      <pane ySplit="17" topLeftCell="A18" activePane="bottomLeft" state="frozen"/>
      <selection pane="bottomLeft" activeCell="D8" sqref="D8:E8"/>
    </sheetView>
  </sheetViews>
  <sheetFormatPr baseColWidth="10" defaultRowHeight="15" x14ac:dyDescent="0.25"/>
  <cols>
    <col min="1" max="1" width="11.42578125" style="1"/>
    <col min="2" max="2" width="7.5703125" style="1" customWidth="1"/>
    <col min="3" max="3" width="8.85546875" style="1" customWidth="1"/>
    <col min="4" max="4" width="4.85546875" style="1" customWidth="1"/>
    <col min="5" max="5" width="107.5703125" style="1" customWidth="1"/>
    <col min="6" max="6" width="23.85546875" style="2" customWidth="1"/>
    <col min="7" max="7" width="23.5703125" style="2" customWidth="1"/>
    <col min="8" max="8" width="23.140625" style="2" customWidth="1"/>
    <col min="9" max="16384" width="11.42578125" style="1"/>
  </cols>
  <sheetData>
    <row r="1" spans="2:8" ht="114" customHeight="1" x14ac:dyDescent="0.25"/>
    <row r="2" spans="2:8" x14ac:dyDescent="0.25">
      <c r="B2" s="42" t="s">
        <v>151</v>
      </c>
      <c r="C2" s="43"/>
      <c r="D2" s="43"/>
      <c r="E2" s="44"/>
    </row>
    <row r="3" spans="2:8" s="7" customFormat="1" x14ac:dyDescent="0.25">
      <c r="B3" s="23"/>
      <c r="C3" s="24"/>
      <c r="D3" s="23"/>
      <c r="E3" s="24"/>
      <c r="F3" s="8"/>
      <c r="G3" s="8"/>
      <c r="H3" s="8"/>
    </row>
    <row r="4" spans="2:8" x14ac:dyDescent="0.25">
      <c r="B4" s="42" t="s">
        <v>154</v>
      </c>
      <c r="C4" s="43"/>
      <c r="D4" s="43"/>
      <c r="E4" s="44"/>
    </row>
    <row r="6" spans="2:8" ht="15.75" x14ac:dyDescent="0.25">
      <c r="B6" s="69" t="s">
        <v>149</v>
      </c>
      <c r="C6" s="70"/>
      <c r="D6" s="71">
        <f>B18+B25+B53+B105+B140</f>
        <v>139.6</v>
      </c>
      <c r="E6" s="72" t="s">
        <v>150</v>
      </c>
    </row>
    <row r="8" spans="2:8" ht="15.75" x14ac:dyDescent="0.25">
      <c r="B8" s="69" t="s">
        <v>230</v>
      </c>
      <c r="C8" s="70"/>
      <c r="D8" s="76">
        <v>44562</v>
      </c>
      <c r="E8" s="77"/>
    </row>
    <row r="9" spans="2:8" s="7" customFormat="1" x14ac:dyDescent="0.25">
      <c r="B9" s="62"/>
      <c r="C9" s="64"/>
      <c r="D9" s="65"/>
      <c r="E9" s="63"/>
      <c r="F9" s="8"/>
      <c r="G9" s="8"/>
      <c r="H9" s="8"/>
    </row>
    <row r="10" spans="2:8" ht="15.75" x14ac:dyDescent="0.25">
      <c r="B10" s="69" t="s">
        <v>232</v>
      </c>
      <c r="C10" s="70"/>
      <c r="D10" s="76" t="s">
        <v>135</v>
      </c>
      <c r="E10" s="77"/>
    </row>
    <row r="12" spans="2:8" x14ac:dyDescent="0.25">
      <c r="B12" s="60" t="s">
        <v>229</v>
      </c>
      <c r="C12" s="61"/>
      <c r="D12" s="66">
        <f>IF(D10=F16,F154,IF(D10:D10=G16,G154,H154))</f>
        <v>44603</v>
      </c>
      <c r="E12" s="67"/>
    </row>
    <row r="13" spans="2:8" s="7" customFormat="1" x14ac:dyDescent="0.25">
      <c r="B13" s="23"/>
      <c r="C13" s="24"/>
      <c r="D13" s="68"/>
      <c r="E13" s="68"/>
      <c r="F13" s="8"/>
      <c r="G13" s="8"/>
      <c r="H13" s="8"/>
    </row>
    <row r="14" spans="2:8" x14ac:dyDescent="0.25">
      <c r="B14" s="60" t="s">
        <v>231</v>
      </c>
      <c r="C14" s="61"/>
      <c r="D14" s="66">
        <f>IF(D10=F16,F171,IF(D10=G16,G171,H171))</f>
        <v>44633</v>
      </c>
      <c r="E14" s="67"/>
    </row>
    <row r="16" spans="2:8" ht="22.5" x14ac:dyDescent="0.25">
      <c r="B16" s="14" t="s">
        <v>148</v>
      </c>
      <c r="C16" s="14" t="s">
        <v>138</v>
      </c>
      <c r="D16" s="15"/>
      <c r="F16" s="21" t="s">
        <v>135</v>
      </c>
      <c r="G16" s="22" t="s">
        <v>136</v>
      </c>
      <c r="H16" s="28" t="s">
        <v>137</v>
      </c>
    </row>
    <row r="17" spans="2:8" x14ac:dyDescent="0.25">
      <c r="F17" s="25" t="s">
        <v>155</v>
      </c>
      <c r="G17" s="25" t="s">
        <v>156</v>
      </c>
      <c r="H17" s="26" t="s">
        <v>157</v>
      </c>
    </row>
    <row r="18" spans="2:8" ht="23.25" x14ac:dyDescent="0.25">
      <c r="B18" s="3">
        <f>C18/60</f>
        <v>3.5</v>
      </c>
      <c r="C18" s="12">
        <f>SUM(C19:C23)</f>
        <v>210</v>
      </c>
      <c r="D18" s="12"/>
      <c r="E18" s="4" t="s">
        <v>0</v>
      </c>
    </row>
    <row r="19" spans="2:8" x14ac:dyDescent="0.25">
      <c r="C19" s="5">
        <v>30</v>
      </c>
      <c r="D19" s="5"/>
      <c r="E19" s="6" t="s">
        <v>1</v>
      </c>
      <c r="F19" s="19">
        <f>D8</f>
        <v>44562</v>
      </c>
      <c r="G19" s="17">
        <f>D8</f>
        <v>44562</v>
      </c>
      <c r="H19" s="29">
        <f>D8</f>
        <v>44562</v>
      </c>
    </row>
    <row r="20" spans="2:8" x14ac:dyDescent="0.25">
      <c r="C20" s="5">
        <v>60</v>
      </c>
      <c r="D20" s="5"/>
      <c r="E20" s="6" t="s">
        <v>2</v>
      </c>
      <c r="F20" s="19">
        <f>D8</f>
        <v>44562</v>
      </c>
      <c r="G20" s="17">
        <f t="shared" ref="G20:H23" si="0">G19</f>
        <v>44562</v>
      </c>
      <c r="H20" s="29">
        <f t="shared" si="0"/>
        <v>44562</v>
      </c>
    </row>
    <row r="21" spans="2:8" x14ac:dyDescent="0.25">
      <c r="C21" s="5">
        <v>40</v>
      </c>
      <c r="D21" s="5"/>
      <c r="E21" s="6" t="s">
        <v>3</v>
      </c>
      <c r="F21" s="19">
        <f>D8</f>
        <v>44562</v>
      </c>
      <c r="G21" s="17">
        <f t="shared" si="0"/>
        <v>44562</v>
      </c>
      <c r="H21" s="29">
        <f t="shared" si="0"/>
        <v>44562</v>
      </c>
    </row>
    <row r="22" spans="2:8" x14ac:dyDescent="0.25">
      <c r="C22" s="5">
        <v>30</v>
      </c>
      <c r="D22" s="5"/>
      <c r="E22" s="6" t="s">
        <v>4</v>
      </c>
      <c r="F22" s="19">
        <f>D8</f>
        <v>44562</v>
      </c>
      <c r="G22" s="17">
        <f t="shared" si="0"/>
        <v>44562</v>
      </c>
      <c r="H22" s="29">
        <f t="shared" si="0"/>
        <v>44562</v>
      </c>
    </row>
    <row r="23" spans="2:8" x14ac:dyDescent="0.25">
      <c r="C23" s="5">
        <v>50</v>
      </c>
      <c r="D23" s="5"/>
      <c r="E23" s="6" t="s">
        <v>5</v>
      </c>
      <c r="F23" s="19">
        <f>D8</f>
        <v>44562</v>
      </c>
      <c r="G23" s="17">
        <f t="shared" si="0"/>
        <v>44562</v>
      </c>
      <c r="H23" s="29">
        <f t="shared" si="0"/>
        <v>44562</v>
      </c>
    </row>
    <row r="24" spans="2:8" s="7" customFormat="1" x14ac:dyDescent="0.25">
      <c r="F24" s="8"/>
      <c r="G24" s="8"/>
      <c r="H24" s="8"/>
    </row>
    <row r="25" spans="2:8" ht="23.25" x14ac:dyDescent="0.25">
      <c r="B25" s="13">
        <f>C25/60</f>
        <v>43.333333333333336</v>
      </c>
      <c r="C25" s="12">
        <f>SUM(C27:C51)</f>
        <v>2600</v>
      </c>
      <c r="D25" s="12"/>
      <c r="E25" s="4" t="s">
        <v>6</v>
      </c>
    </row>
    <row r="26" spans="2:8" ht="20.100000000000001" customHeight="1" x14ac:dyDescent="0.25">
      <c r="C26" s="45" t="s">
        <v>32</v>
      </c>
      <c r="D26" s="45"/>
      <c r="E26" s="45"/>
    </row>
    <row r="27" spans="2:8" x14ac:dyDescent="0.25">
      <c r="C27" s="5">
        <v>10</v>
      </c>
      <c r="D27" s="5"/>
      <c r="E27" s="6" t="s">
        <v>7</v>
      </c>
      <c r="F27" s="19">
        <f>F23+1</f>
        <v>44563</v>
      </c>
      <c r="G27" s="17">
        <f>G23+1</f>
        <v>44563</v>
      </c>
      <c r="H27" s="29">
        <f>H23+1</f>
        <v>44563</v>
      </c>
    </row>
    <row r="28" spans="2:8" ht="20.100000000000001" customHeight="1" x14ac:dyDescent="0.25">
      <c r="C28" s="45" t="s">
        <v>8</v>
      </c>
      <c r="D28" s="45"/>
      <c r="E28" s="45"/>
    </row>
    <row r="29" spans="2:8" x14ac:dyDescent="0.25">
      <c r="C29" s="5">
        <v>15</v>
      </c>
      <c r="D29" s="5"/>
      <c r="E29" s="6" t="s">
        <v>9</v>
      </c>
      <c r="F29" s="19">
        <f>F23+1</f>
        <v>44563</v>
      </c>
      <c r="G29" s="17">
        <f>G27</f>
        <v>44563</v>
      </c>
      <c r="H29" s="29">
        <f>H27</f>
        <v>44563</v>
      </c>
    </row>
    <row r="30" spans="2:8" ht="20.100000000000001" customHeight="1" x14ac:dyDescent="0.25">
      <c r="C30" s="45" t="s">
        <v>10</v>
      </c>
      <c r="D30" s="45"/>
      <c r="E30" s="45"/>
    </row>
    <row r="31" spans="2:8" x14ac:dyDescent="0.25">
      <c r="C31" s="5">
        <v>5</v>
      </c>
      <c r="D31" s="5"/>
      <c r="E31" s="6" t="s">
        <v>11</v>
      </c>
      <c r="F31" s="19">
        <f>F23+1</f>
        <v>44563</v>
      </c>
      <c r="G31" s="17">
        <f>G29</f>
        <v>44563</v>
      </c>
      <c r="H31" s="29">
        <f>H29</f>
        <v>44563</v>
      </c>
    </row>
    <row r="32" spans="2:8" x14ac:dyDescent="0.25">
      <c r="C32" s="5">
        <v>5</v>
      </c>
      <c r="D32" s="5"/>
      <c r="E32" s="6" t="s">
        <v>12</v>
      </c>
      <c r="F32" s="19">
        <f>F23+1</f>
        <v>44563</v>
      </c>
      <c r="G32" s="17">
        <f>G29</f>
        <v>44563</v>
      </c>
      <c r="H32" s="29">
        <f>H29</f>
        <v>44563</v>
      </c>
    </row>
    <row r="33" spans="3:8" x14ac:dyDescent="0.25">
      <c r="C33" s="5">
        <v>5</v>
      </c>
      <c r="D33" s="5"/>
      <c r="E33" s="6" t="s">
        <v>13</v>
      </c>
      <c r="F33" s="19">
        <f>F23+1</f>
        <v>44563</v>
      </c>
      <c r="G33" s="17">
        <f>G32</f>
        <v>44563</v>
      </c>
      <c r="H33" s="29">
        <f>H32</f>
        <v>44563</v>
      </c>
    </row>
    <row r="34" spans="3:8" x14ac:dyDescent="0.25">
      <c r="C34" s="5">
        <v>50</v>
      </c>
      <c r="D34" s="5"/>
      <c r="E34" s="6" t="s">
        <v>14</v>
      </c>
      <c r="F34" s="19">
        <f>F23+1</f>
        <v>44563</v>
      </c>
      <c r="G34" s="17">
        <f>G33+1</f>
        <v>44564</v>
      </c>
      <c r="H34" s="29">
        <f>H33+1</f>
        <v>44564</v>
      </c>
    </row>
    <row r="35" spans="3:8" x14ac:dyDescent="0.25">
      <c r="C35" s="5">
        <v>10</v>
      </c>
      <c r="D35" s="5"/>
      <c r="E35" s="6" t="s">
        <v>15</v>
      </c>
      <c r="F35" s="19">
        <f>F23+1</f>
        <v>44563</v>
      </c>
      <c r="G35" s="17">
        <f>G34</f>
        <v>44564</v>
      </c>
      <c r="H35" s="29">
        <f>H34+1</f>
        <v>44565</v>
      </c>
    </row>
    <row r="36" spans="3:8" x14ac:dyDescent="0.25">
      <c r="C36" s="5">
        <v>40</v>
      </c>
      <c r="D36" s="5"/>
      <c r="E36" s="6" t="s">
        <v>16</v>
      </c>
      <c r="F36" s="19">
        <f>F23+1</f>
        <v>44563</v>
      </c>
      <c r="G36" s="17">
        <f>G35</f>
        <v>44564</v>
      </c>
      <c r="H36" s="29">
        <f>H35</f>
        <v>44565</v>
      </c>
    </row>
    <row r="37" spans="3:8" ht="20.100000000000001" customHeight="1" x14ac:dyDescent="0.25">
      <c r="C37" s="45" t="s">
        <v>17</v>
      </c>
      <c r="D37" s="45"/>
      <c r="E37" s="45"/>
    </row>
    <row r="38" spans="3:8" x14ac:dyDescent="0.25">
      <c r="C38" s="5">
        <v>10</v>
      </c>
      <c r="D38" s="5"/>
      <c r="E38" s="6" t="s">
        <v>18</v>
      </c>
      <c r="F38" s="19">
        <f>F36+1</f>
        <v>44564</v>
      </c>
      <c r="G38" s="17">
        <f>G36+1</f>
        <v>44565</v>
      </c>
      <c r="H38" s="29">
        <f>H36</f>
        <v>44565</v>
      </c>
    </row>
    <row r="39" spans="3:8" x14ac:dyDescent="0.25">
      <c r="C39" s="5">
        <v>135</v>
      </c>
      <c r="D39" s="5"/>
      <c r="E39" s="6" t="s">
        <v>19</v>
      </c>
      <c r="F39" s="19">
        <f>F36+1</f>
        <v>44564</v>
      </c>
      <c r="G39" s="17">
        <f>G38</f>
        <v>44565</v>
      </c>
      <c r="H39" s="29">
        <f>H38+1</f>
        <v>44566</v>
      </c>
    </row>
    <row r="40" spans="3:8" ht="20.100000000000001" customHeight="1" x14ac:dyDescent="0.25">
      <c r="C40" s="45" t="s">
        <v>20</v>
      </c>
      <c r="D40" s="45"/>
      <c r="E40" s="45"/>
    </row>
    <row r="41" spans="3:8" x14ac:dyDescent="0.25">
      <c r="C41" s="5">
        <v>180</v>
      </c>
      <c r="D41" s="5"/>
      <c r="E41" s="6" t="s">
        <v>21</v>
      </c>
      <c r="F41" s="19">
        <f>F39+1</f>
        <v>44565</v>
      </c>
      <c r="G41" s="17">
        <f>G39+1</f>
        <v>44566</v>
      </c>
      <c r="H41" s="29">
        <f>H39+2</f>
        <v>44568</v>
      </c>
    </row>
    <row r="42" spans="3:8" x14ac:dyDescent="0.25">
      <c r="C42" s="5">
        <v>180</v>
      </c>
      <c r="D42" s="5"/>
      <c r="E42" s="6" t="s">
        <v>22</v>
      </c>
      <c r="F42" s="19">
        <f>F41+1</f>
        <v>44566</v>
      </c>
      <c r="G42" s="17">
        <f>G41+2</f>
        <v>44568</v>
      </c>
      <c r="H42" s="29">
        <f>H41+3</f>
        <v>44571</v>
      </c>
    </row>
    <row r="43" spans="3:8" x14ac:dyDescent="0.25">
      <c r="C43" s="5">
        <v>5</v>
      </c>
      <c r="D43" s="5"/>
      <c r="E43" s="6" t="s">
        <v>23</v>
      </c>
      <c r="F43" s="19">
        <f>F42+1</f>
        <v>44567</v>
      </c>
      <c r="G43" s="17">
        <f>G42+1</f>
        <v>44569</v>
      </c>
      <c r="H43" s="29">
        <f>H42+3</f>
        <v>44574</v>
      </c>
    </row>
    <row r="44" spans="3:8" x14ac:dyDescent="0.25">
      <c r="C44" s="5">
        <v>270</v>
      </c>
      <c r="D44" s="5"/>
      <c r="E44" s="6" t="s">
        <v>24</v>
      </c>
      <c r="F44" s="19">
        <f>F43</f>
        <v>44567</v>
      </c>
      <c r="G44" s="17">
        <f>G43+1</f>
        <v>44570</v>
      </c>
      <c r="H44" s="29">
        <f>H43</f>
        <v>44574</v>
      </c>
    </row>
    <row r="45" spans="3:8" x14ac:dyDescent="0.25">
      <c r="C45" s="5">
        <v>270</v>
      </c>
      <c r="D45" s="5"/>
      <c r="E45" s="6" t="s">
        <v>25</v>
      </c>
      <c r="F45" s="19">
        <f>F44+1</f>
        <v>44568</v>
      </c>
      <c r="G45" s="17">
        <f>G44+3</f>
        <v>44573</v>
      </c>
      <c r="H45" s="29">
        <f t="shared" ref="H45:H51" si="1">H44+5</f>
        <v>44579</v>
      </c>
    </row>
    <row r="46" spans="3:8" x14ac:dyDescent="0.25">
      <c r="C46" s="5">
        <v>270</v>
      </c>
      <c r="D46" s="5"/>
      <c r="E46" s="6" t="s">
        <v>26</v>
      </c>
      <c r="F46" s="19">
        <f t="shared" ref="F46:F50" si="2">F45+1</f>
        <v>44569</v>
      </c>
      <c r="G46" s="17">
        <f>G45+3</f>
        <v>44576</v>
      </c>
      <c r="H46" s="29">
        <f t="shared" si="1"/>
        <v>44584</v>
      </c>
    </row>
    <row r="47" spans="3:8" x14ac:dyDescent="0.25">
      <c r="C47" s="5">
        <v>270</v>
      </c>
      <c r="D47" s="5"/>
      <c r="E47" s="6" t="s">
        <v>27</v>
      </c>
      <c r="F47" s="19">
        <f t="shared" si="2"/>
        <v>44570</v>
      </c>
      <c r="G47" s="17">
        <f>G46+3</f>
        <v>44579</v>
      </c>
      <c r="H47" s="29">
        <f t="shared" si="1"/>
        <v>44589</v>
      </c>
    </row>
    <row r="48" spans="3:8" x14ac:dyDescent="0.25">
      <c r="C48" s="5">
        <v>270</v>
      </c>
      <c r="D48" s="5"/>
      <c r="E48" s="6" t="s">
        <v>28</v>
      </c>
      <c r="F48" s="19">
        <f t="shared" si="2"/>
        <v>44571</v>
      </c>
      <c r="G48" s="17">
        <f>G47+3</f>
        <v>44582</v>
      </c>
      <c r="H48" s="29">
        <f t="shared" si="1"/>
        <v>44594</v>
      </c>
    </row>
    <row r="49" spans="2:8" x14ac:dyDescent="0.25">
      <c r="C49" s="5">
        <v>270</v>
      </c>
      <c r="D49" s="5"/>
      <c r="E49" s="6" t="s">
        <v>29</v>
      </c>
      <c r="F49" s="19">
        <f t="shared" si="2"/>
        <v>44572</v>
      </c>
      <c r="G49" s="17">
        <f>G48+2</f>
        <v>44584</v>
      </c>
      <c r="H49" s="29">
        <f t="shared" si="1"/>
        <v>44599</v>
      </c>
    </row>
    <row r="50" spans="2:8" x14ac:dyDescent="0.25">
      <c r="C50" s="5">
        <v>270</v>
      </c>
      <c r="D50" s="5"/>
      <c r="E50" s="6" t="s">
        <v>30</v>
      </c>
      <c r="F50" s="19">
        <f t="shared" si="2"/>
        <v>44573</v>
      </c>
      <c r="G50" s="17">
        <f>G49+3</f>
        <v>44587</v>
      </c>
      <c r="H50" s="29">
        <f t="shared" si="1"/>
        <v>44604</v>
      </c>
    </row>
    <row r="51" spans="2:8" x14ac:dyDescent="0.25">
      <c r="C51" s="5">
        <v>60</v>
      </c>
      <c r="D51" s="5"/>
      <c r="E51" s="6" t="s">
        <v>139</v>
      </c>
      <c r="F51" s="19">
        <f>F50+3</f>
        <v>44576</v>
      </c>
      <c r="G51" s="17">
        <f>G50+1</f>
        <v>44588</v>
      </c>
      <c r="H51" s="29">
        <f t="shared" si="1"/>
        <v>44609</v>
      </c>
    </row>
    <row r="52" spans="2:8" s="7" customFormat="1" x14ac:dyDescent="0.25">
      <c r="F52" s="8"/>
      <c r="G52" s="8"/>
      <c r="H52" s="8"/>
    </row>
    <row r="53" spans="2:8" ht="23.25" x14ac:dyDescent="0.25">
      <c r="B53" s="13">
        <f>C53/60</f>
        <v>22.016666666666666</v>
      </c>
      <c r="C53" s="9">
        <f>SUM(C54:C103)</f>
        <v>1321</v>
      </c>
      <c r="D53" s="9"/>
      <c r="E53" s="4" t="s">
        <v>31</v>
      </c>
    </row>
    <row r="54" spans="2:8" ht="20.100000000000001" customHeight="1" x14ac:dyDescent="0.25">
      <c r="C54" s="45" t="s">
        <v>32</v>
      </c>
      <c r="D54" s="45"/>
      <c r="E54" s="45"/>
    </row>
    <row r="55" spans="2:8" x14ac:dyDescent="0.25">
      <c r="C55" s="5">
        <v>10</v>
      </c>
      <c r="D55" s="5"/>
      <c r="E55" s="6" t="s">
        <v>33</v>
      </c>
      <c r="F55" s="19">
        <f>F51+1</f>
        <v>44577</v>
      </c>
      <c r="G55" s="17">
        <f>G51+1</f>
        <v>44589</v>
      </c>
      <c r="H55" s="29">
        <f>H51+1</f>
        <v>44610</v>
      </c>
    </row>
    <row r="56" spans="2:8" ht="20.100000000000001" customHeight="1" x14ac:dyDescent="0.25">
      <c r="C56" s="45" t="s">
        <v>34</v>
      </c>
      <c r="D56" s="45"/>
      <c r="E56" s="45"/>
    </row>
    <row r="57" spans="2:8" x14ac:dyDescent="0.25">
      <c r="C57" s="5">
        <v>25</v>
      </c>
      <c r="D57" s="5"/>
      <c r="E57" s="6" t="s">
        <v>35</v>
      </c>
      <c r="F57" s="19">
        <f>F51+1</f>
        <v>44577</v>
      </c>
      <c r="G57" s="17">
        <f>G55</f>
        <v>44589</v>
      </c>
      <c r="H57" s="29">
        <f>H55</f>
        <v>44610</v>
      </c>
    </row>
    <row r="58" spans="2:8" ht="20.100000000000001" customHeight="1" x14ac:dyDescent="0.25">
      <c r="C58" s="45" t="s">
        <v>36</v>
      </c>
      <c r="D58" s="45"/>
      <c r="E58" s="45"/>
    </row>
    <row r="59" spans="2:8" x14ac:dyDescent="0.25">
      <c r="C59" s="5">
        <v>5</v>
      </c>
      <c r="D59" s="5"/>
      <c r="E59" s="6" t="s">
        <v>37</v>
      </c>
      <c r="F59" s="19">
        <f>F51+1</f>
        <v>44577</v>
      </c>
      <c r="G59" s="17">
        <f>G57</f>
        <v>44589</v>
      </c>
      <c r="H59" s="29">
        <f>H57+1</f>
        <v>44611</v>
      </c>
    </row>
    <row r="60" spans="2:8" x14ac:dyDescent="0.25">
      <c r="C60" s="5">
        <v>10</v>
      </c>
      <c r="D60" s="5"/>
      <c r="E60" s="6" t="s">
        <v>38</v>
      </c>
      <c r="F60" s="19">
        <f>F51+1</f>
        <v>44577</v>
      </c>
      <c r="G60" s="17">
        <f>G59</f>
        <v>44589</v>
      </c>
      <c r="H60" s="29">
        <f>H59</f>
        <v>44611</v>
      </c>
    </row>
    <row r="61" spans="2:8" x14ac:dyDescent="0.25">
      <c r="C61" s="5">
        <v>25</v>
      </c>
      <c r="D61" s="5"/>
      <c r="E61" s="6" t="s">
        <v>39</v>
      </c>
      <c r="F61" s="19">
        <f>F51+1</f>
        <v>44577</v>
      </c>
      <c r="G61" s="17">
        <f>G60</f>
        <v>44589</v>
      </c>
      <c r="H61" s="29">
        <f>H60</f>
        <v>44611</v>
      </c>
    </row>
    <row r="62" spans="2:8" x14ac:dyDescent="0.25">
      <c r="C62" s="5">
        <v>50</v>
      </c>
      <c r="D62" s="5"/>
      <c r="E62" s="6" t="s">
        <v>40</v>
      </c>
      <c r="F62" s="19">
        <f>F51+1</f>
        <v>44577</v>
      </c>
      <c r="G62" s="17">
        <f>G61+1</f>
        <v>44590</v>
      </c>
      <c r="H62" s="29">
        <f>H61+1</f>
        <v>44612</v>
      </c>
    </row>
    <row r="63" spans="2:8" ht="20.100000000000001" customHeight="1" x14ac:dyDescent="0.25">
      <c r="C63" s="45" t="s">
        <v>41</v>
      </c>
      <c r="D63" s="45"/>
      <c r="E63" s="45"/>
    </row>
    <row r="64" spans="2:8" x14ac:dyDescent="0.25">
      <c r="C64" s="5">
        <v>5</v>
      </c>
      <c r="D64" s="5"/>
      <c r="E64" s="6" t="s">
        <v>42</v>
      </c>
      <c r="F64" s="19">
        <f>F62</f>
        <v>44577</v>
      </c>
      <c r="G64" s="17">
        <f>G62+1</f>
        <v>44591</v>
      </c>
      <c r="H64" s="29">
        <f>H62+1</f>
        <v>44613</v>
      </c>
    </row>
    <row r="65" spans="3:8" x14ac:dyDescent="0.25">
      <c r="C65" s="5">
        <v>10</v>
      </c>
      <c r="D65" s="5"/>
      <c r="E65" s="6" t="s">
        <v>43</v>
      </c>
      <c r="F65" s="19">
        <f>F62</f>
        <v>44577</v>
      </c>
      <c r="G65" s="17">
        <f t="shared" ref="G65:H67" si="3">G64</f>
        <v>44591</v>
      </c>
      <c r="H65" s="29">
        <f t="shared" si="3"/>
        <v>44613</v>
      </c>
    </row>
    <row r="66" spans="3:8" x14ac:dyDescent="0.25">
      <c r="C66" s="5">
        <v>10</v>
      </c>
      <c r="D66" s="5"/>
      <c r="E66" s="6" t="s">
        <v>44</v>
      </c>
      <c r="F66" s="19">
        <f>F62</f>
        <v>44577</v>
      </c>
      <c r="G66" s="17">
        <f t="shared" si="3"/>
        <v>44591</v>
      </c>
      <c r="H66" s="29">
        <f t="shared" si="3"/>
        <v>44613</v>
      </c>
    </row>
    <row r="67" spans="3:8" x14ac:dyDescent="0.25">
      <c r="C67" s="5">
        <v>15</v>
      </c>
      <c r="D67" s="5"/>
      <c r="E67" s="6" t="s">
        <v>45</v>
      </c>
      <c r="F67" s="19">
        <f>F66</f>
        <v>44577</v>
      </c>
      <c r="G67" s="17">
        <f t="shared" si="3"/>
        <v>44591</v>
      </c>
      <c r="H67" s="29">
        <f t="shared" si="3"/>
        <v>44613</v>
      </c>
    </row>
    <row r="68" spans="3:8" x14ac:dyDescent="0.25">
      <c r="C68" s="5">
        <v>35</v>
      </c>
      <c r="D68" s="5"/>
      <c r="E68" s="6" t="s">
        <v>46</v>
      </c>
      <c r="F68" s="19">
        <f>F67</f>
        <v>44577</v>
      </c>
      <c r="G68" s="17">
        <f>G67</f>
        <v>44591</v>
      </c>
      <c r="H68" s="29">
        <f>H67+1</f>
        <v>44614</v>
      </c>
    </row>
    <row r="69" spans="3:8" ht="20.100000000000001" customHeight="1" x14ac:dyDescent="0.25">
      <c r="C69" s="45" t="s">
        <v>47</v>
      </c>
      <c r="D69" s="45"/>
      <c r="E69" s="45"/>
    </row>
    <row r="70" spans="3:8" x14ac:dyDescent="0.25">
      <c r="C70" s="5">
        <v>5</v>
      </c>
      <c r="D70" s="5"/>
      <c r="E70" s="6" t="s">
        <v>48</v>
      </c>
      <c r="F70" s="19">
        <f>F68+1</f>
        <v>44578</v>
      </c>
      <c r="G70" s="17">
        <f>G68+1</f>
        <v>44592</v>
      </c>
      <c r="H70" s="29">
        <f>H68+1</f>
        <v>44615</v>
      </c>
    </row>
    <row r="71" spans="3:8" x14ac:dyDescent="0.25">
      <c r="C71" s="5">
        <v>15</v>
      </c>
      <c r="D71" s="5"/>
      <c r="E71" s="6" t="s">
        <v>49</v>
      </c>
      <c r="F71" s="19">
        <f>F70</f>
        <v>44578</v>
      </c>
      <c r="G71" s="17">
        <f>G70</f>
        <v>44592</v>
      </c>
      <c r="H71" s="29">
        <f>H70</f>
        <v>44615</v>
      </c>
    </row>
    <row r="72" spans="3:8" x14ac:dyDescent="0.25">
      <c r="C72" s="5">
        <v>145</v>
      </c>
      <c r="D72" s="5"/>
      <c r="E72" s="6" t="s">
        <v>50</v>
      </c>
      <c r="F72" s="19">
        <f>F71</f>
        <v>44578</v>
      </c>
      <c r="G72" s="17">
        <f>G71+1</f>
        <v>44593</v>
      </c>
      <c r="H72" s="29">
        <f>H71+1</f>
        <v>44616</v>
      </c>
    </row>
    <row r="73" spans="3:8" x14ac:dyDescent="0.25">
      <c r="C73" s="5">
        <v>10</v>
      </c>
      <c r="D73" s="5"/>
      <c r="E73" s="6" t="s">
        <v>51</v>
      </c>
      <c r="F73" s="19">
        <f>F72</f>
        <v>44578</v>
      </c>
      <c r="G73" s="17">
        <f>G72+2</f>
        <v>44595</v>
      </c>
      <c r="H73" s="29">
        <f>H72+2</f>
        <v>44618</v>
      </c>
    </row>
    <row r="74" spans="3:8" x14ac:dyDescent="0.25">
      <c r="C74" s="5">
        <v>45</v>
      </c>
      <c r="D74" s="5"/>
      <c r="E74" s="6" t="s">
        <v>52</v>
      </c>
      <c r="F74" s="19">
        <f>F73</f>
        <v>44578</v>
      </c>
      <c r="G74" s="17">
        <f>G73</f>
        <v>44595</v>
      </c>
      <c r="H74" s="29">
        <f>H73</f>
        <v>44618</v>
      </c>
    </row>
    <row r="75" spans="3:8" x14ac:dyDescent="0.25">
      <c r="C75" s="5">
        <v>20</v>
      </c>
      <c r="D75" s="5"/>
      <c r="E75" s="6" t="s">
        <v>53</v>
      </c>
      <c r="F75" s="19">
        <f>F74</f>
        <v>44578</v>
      </c>
      <c r="G75" s="17">
        <f>G74</f>
        <v>44595</v>
      </c>
      <c r="H75" s="29">
        <f>H74</f>
        <v>44618</v>
      </c>
    </row>
    <row r="76" spans="3:8" ht="20.100000000000001" customHeight="1" x14ac:dyDescent="0.25">
      <c r="C76" s="45" t="s">
        <v>54</v>
      </c>
      <c r="D76" s="45"/>
      <c r="E76" s="45"/>
    </row>
    <row r="77" spans="3:8" x14ac:dyDescent="0.25">
      <c r="C77" s="5">
        <v>10</v>
      </c>
      <c r="D77" s="5"/>
      <c r="E77" s="6" t="s">
        <v>55</v>
      </c>
      <c r="F77" s="19">
        <f>F75+1</f>
        <v>44579</v>
      </c>
      <c r="G77" s="17">
        <f>G75+1</f>
        <v>44596</v>
      </c>
      <c r="H77" s="29">
        <f>H75+1</f>
        <v>44619</v>
      </c>
    </row>
    <row r="78" spans="3:8" x14ac:dyDescent="0.25">
      <c r="C78" s="5">
        <v>5</v>
      </c>
      <c r="D78" s="5"/>
      <c r="E78" s="6" t="s">
        <v>56</v>
      </c>
      <c r="F78" s="19">
        <f t="shared" ref="F78:H80" si="4">F77</f>
        <v>44579</v>
      </c>
      <c r="G78" s="17">
        <f t="shared" si="4"/>
        <v>44596</v>
      </c>
      <c r="H78" s="29">
        <f t="shared" si="4"/>
        <v>44619</v>
      </c>
    </row>
    <row r="79" spans="3:8" x14ac:dyDescent="0.25">
      <c r="C79" s="5">
        <v>20</v>
      </c>
      <c r="D79" s="5"/>
      <c r="E79" s="6" t="s">
        <v>57</v>
      </c>
      <c r="F79" s="19">
        <f t="shared" si="4"/>
        <v>44579</v>
      </c>
      <c r="G79" s="17">
        <f t="shared" si="4"/>
        <v>44596</v>
      </c>
      <c r="H79" s="29">
        <f t="shared" si="4"/>
        <v>44619</v>
      </c>
    </row>
    <row r="80" spans="3:8" x14ac:dyDescent="0.25">
      <c r="C80" s="5">
        <v>15</v>
      </c>
      <c r="D80" s="5"/>
      <c r="E80" s="6" t="s">
        <v>58</v>
      </c>
      <c r="F80" s="19">
        <f t="shared" si="4"/>
        <v>44579</v>
      </c>
      <c r="G80" s="17">
        <f t="shared" si="4"/>
        <v>44596</v>
      </c>
      <c r="H80" s="29">
        <f t="shared" si="4"/>
        <v>44619</v>
      </c>
    </row>
    <row r="81" spans="3:8" x14ac:dyDescent="0.25">
      <c r="C81" s="5">
        <v>10</v>
      </c>
      <c r="D81" s="5"/>
      <c r="E81" s="6" t="s">
        <v>59</v>
      </c>
      <c r="F81" s="19">
        <f t="shared" ref="F81:G83" si="5">F80</f>
        <v>44579</v>
      </c>
      <c r="G81" s="17">
        <f t="shared" si="5"/>
        <v>44596</v>
      </c>
      <c r="H81" s="29">
        <f>H80+1</f>
        <v>44620</v>
      </c>
    </row>
    <row r="82" spans="3:8" x14ac:dyDescent="0.25">
      <c r="C82" s="5">
        <v>5</v>
      </c>
      <c r="D82" s="5"/>
      <c r="E82" s="6" t="s">
        <v>60</v>
      </c>
      <c r="F82" s="19">
        <f t="shared" si="5"/>
        <v>44579</v>
      </c>
      <c r="G82" s="17">
        <f t="shared" si="5"/>
        <v>44596</v>
      </c>
      <c r="H82" s="29">
        <f>H81</f>
        <v>44620</v>
      </c>
    </row>
    <row r="83" spans="3:8" x14ac:dyDescent="0.25">
      <c r="C83" s="5">
        <v>20</v>
      </c>
      <c r="D83" s="5"/>
      <c r="E83" s="6" t="s">
        <v>61</v>
      </c>
      <c r="F83" s="19">
        <f t="shared" si="5"/>
        <v>44579</v>
      </c>
      <c r="G83" s="17">
        <f t="shared" si="5"/>
        <v>44596</v>
      </c>
      <c r="H83" s="29">
        <f>H82</f>
        <v>44620</v>
      </c>
    </row>
    <row r="84" spans="3:8" ht="20.100000000000001" customHeight="1" x14ac:dyDescent="0.25">
      <c r="C84" s="45" t="s">
        <v>62</v>
      </c>
      <c r="D84" s="45"/>
      <c r="E84" s="45"/>
    </row>
    <row r="85" spans="3:8" x14ac:dyDescent="0.25">
      <c r="C85" s="5">
        <v>5</v>
      </c>
      <c r="D85" s="5"/>
      <c r="E85" s="6" t="s">
        <v>63</v>
      </c>
      <c r="F85" s="19">
        <f>F83+1</f>
        <v>44580</v>
      </c>
      <c r="G85" s="17">
        <f>G83+1</f>
        <v>44597</v>
      </c>
      <c r="H85" s="29">
        <f>H83+1</f>
        <v>44621</v>
      </c>
    </row>
    <row r="86" spans="3:8" x14ac:dyDescent="0.25">
      <c r="C86" s="5">
        <v>190</v>
      </c>
      <c r="D86" s="5"/>
      <c r="E86" s="6" t="s">
        <v>64</v>
      </c>
      <c r="F86" s="19">
        <f>F85</f>
        <v>44580</v>
      </c>
      <c r="G86" s="17">
        <f>G85</f>
        <v>44597</v>
      </c>
      <c r="H86" s="29">
        <f>H85</f>
        <v>44621</v>
      </c>
    </row>
    <row r="87" spans="3:8" x14ac:dyDescent="0.25">
      <c r="C87" s="5">
        <v>10</v>
      </c>
      <c r="D87" s="5"/>
      <c r="E87" s="6" t="s">
        <v>65</v>
      </c>
      <c r="F87" s="19">
        <f>F86+1</f>
        <v>44581</v>
      </c>
      <c r="G87" s="17">
        <f>G86+2</f>
        <v>44599</v>
      </c>
      <c r="H87" s="29">
        <f>H86+3</f>
        <v>44624</v>
      </c>
    </row>
    <row r="88" spans="3:8" x14ac:dyDescent="0.25">
      <c r="C88" s="5">
        <v>40</v>
      </c>
      <c r="D88" s="5"/>
      <c r="E88" s="6" t="s">
        <v>66</v>
      </c>
      <c r="F88" s="19">
        <f>F87</f>
        <v>44581</v>
      </c>
      <c r="G88" s="17">
        <f>G87</f>
        <v>44599</v>
      </c>
      <c r="H88" s="29">
        <f>H87</f>
        <v>44624</v>
      </c>
    </row>
    <row r="89" spans="3:8" x14ac:dyDescent="0.25">
      <c r="C89" s="5">
        <v>135</v>
      </c>
      <c r="D89" s="5"/>
      <c r="E89" s="6" t="s">
        <v>67</v>
      </c>
      <c r="F89" s="19">
        <f>F88</f>
        <v>44581</v>
      </c>
      <c r="G89" s="17">
        <f>G88+1</f>
        <v>44600</v>
      </c>
      <c r="H89" s="29">
        <f>H88+1</f>
        <v>44625</v>
      </c>
    </row>
    <row r="90" spans="3:8" x14ac:dyDescent="0.25">
      <c r="C90" s="5">
        <v>5</v>
      </c>
      <c r="D90" s="5"/>
      <c r="E90" s="6" t="s">
        <v>68</v>
      </c>
      <c r="F90" s="19">
        <f>F89</f>
        <v>44581</v>
      </c>
      <c r="G90" s="17">
        <f>G89+2</f>
        <v>44602</v>
      </c>
      <c r="H90" s="29">
        <f>H89+2</f>
        <v>44627</v>
      </c>
    </row>
    <row r="91" spans="3:8" x14ac:dyDescent="0.25">
      <c r="C91" s="5">
        <v>5</v>
      </c>
      <c r="D91" s="5"/>
      <c r="E91" s="6" t="s">
        <v>69</v>
      </c>
      <c r="F91" s="19">
        <f>F90</f>
        <v>44581</v>
      </c>
      <c r="G91" s="17">
        <f>G90</f>
        <v>44602</v>
      </c>
      <c r="H91" s="29">
        <f>H90</f>
        <v>44627</v>
      </c>
    </row>
    <row r="92" spans="3:8" x14ac:dyDescent="0.25">
      <c r="C92" s="5">
        <v>20</v>
      </c>
      <c r="D92" s="5"/>
      <c r="E92" s="6" t="s">
        <v>70</v>
      </c>
      <c r="F92" s="19">
        <f>F91</f>
        <v>44581</v>
      </c>
      <c r="G92" s="17">
        <f>G91</f>
        <v>44602</v>
      </c>
      <c r="H92" s="29">
        <f>H91</f>
        <v>44627</v>
      </c>
    </row>
    <row r="93" spans="3:8" ht="20.100000000000001" customHeight="1" x14ac:dyDescent="0.25">
      <c r="C93" s="45" t="s">
        <v>71</v>
      </c>
      <c r="D93" s="45"/>
      <c r="E93" s="45"/>
    </row>
    <row r="94" spans="3:8" x14ac:dyDescent="0.25">
      <c r="C94" s="5">
        <v>5</v>
      </c>
      <c r="D94" s="5"/>
      <c r="E94" s="6" t="s">
        <v>72</v>
      </c>
      <c r="F94" s="19">
        <f>F92+1</f>
        <v>44582</v>
      </c>
      <c r="G94" s="17">
        <f>G92+1</f>
        <v>44603</v>
      </c>
      <c r="H94" s="29">
        <f>H92+1</f>
        <v>44628</v>
      </c>
    </row>
    <row r="95" spans="3:8" x14ac:dyDescent="0.25">
      <c r="C95" s="5">
        <v>5</v>
      </c>
      <c r="D95" s="5"/>
      <c r="E95" s="6" t="s">
        <v>73</v>
      </c>
      <c r="F95" s="19">
        <f t="shared" ref="F95:H96" si="6">F94</f>
        <v>44582</v>
      </c>
      <c r="G95" s="17">
        <f t="shared" si="6"/>
        <v>44603</v>
      </c>
      <c r="H95" s="29">
        <f t="shared" si="6"/>
        <v>44628</v>
      </c>
    </row>
    <row r="96" spans="3:8" x14ac:dyDescent="0.25">
      <c r="C96" s="5">
        <v>50</v>
      </c>
      <c r="D96" s="5"/>
      <c r="E96" s="6" t="s">
        <v>74</v>
      </c>
      <c r="F96" s="19">
        <f t="shared" si="6"/>
        <v>44582</v>
      </c>
      <c r="G96" s="17">
        <f t="shared" si="6"/>
        <v>44603</v>
      </c>
      <c r="H96" s="29">
        <f t="shared" si="6"/>
        <v>44628</v>
      </c>
    </row>
    <row r="97" spans="2:8" x14ac:dyDescent="0.25">
      <c r="C97" s="5">
        <v>30</v>
      </c>
      <c r="D97" s="5"/>
      <c r="E97" s="6" t="s">
        <v>75</v>
      </c>
      <c r="F97" s="19">
        <f>F96</f>
        <v>44582</v>
      </c>
      <c r="G97" s="17">
        <f>G96</f>
        <v>44603</v>
      </c>
      <c r="H97" s="29">
        <f>H96+1</f>
        <v>44629</v>
      </c>
    </row>
    <row r="98" spans="2:8" x14ac:dyDescent="0.25">
      <c r="C98" s="5">
        <v>5</v>
      </c>
      <c r="D98" s="5"/>
      <c r="E98" s="6" t="s">
        <v>76</v>
      </c>
      <c r="F98" s="19">
        <f>F97</f>
        <v>44582</v>
      </c>
      <c r="G98" s="17">
        <f>G97</f>
        <v>44603</v>
      </c>
      <c r="H98" s="29">
        <f>H97</f>
        <v>44629</v>
      </c>
    </row>
    <row r="99" spans="2:8" x14ac:dyDescent="0.25">
      <c r="C99" s="5">
        <v>120</v>
      </c>
      <c r="D99" s="5"/>
      <c r="E99" s="6" t="s">
        <v>77</v>
      </c>
      <c r="F99" s="19">
        <f>F98</f>
        <v>44582</v>
      </c>
      <c r="G99" s="17">
        <f>G98+1</f>
        <v>44604</v>
      </c>
      <c r="H99" s="29">
        <f>H98+1</f>
        <v>44630</v>
      </c>
    </row>
    <row r="100" spans="2:8" x14ac:dyDescent="0.25">
      <c r="C100" s="5">
        <v>30</v>
      </c>
      <c r="D100" s="5"/>
      <c r="E100" s="6" t="s">
        <v>78</v>
      </c>
      <c r="F100" s="19">
        <f>F99+1</f>
        <v>44583</v>
      </c>
      <c r="G100" s="17">
        <f>G99+1</f>
        <v>44605</v>
      </c>
      <c r="H100" s="29">
        <f>H99+2</f>
        <v>44632</v>
      </c>
    </row>
    <row r="101" spans="2:8" x14ac:dyDescent="0.25">
      <c r="C101" s="5">
        <v>60</v>
      </c>
      <c r="D101" s="5"/>
      <c r="E101" s="6" t="s">
        <v>79</v>
      </c>
      <c r="F101" s="19">
        <f>F100</f>
        <v>44583</v>
      </c>
      <c r="G101" s="17">
        <f>G100</f>
        <v>44605</v>
      </c>
      <c r="H101" s="29">
        <f>H100+1</f>
        <v>44633</v>
      </c>
    </row>
    <row r="102" spans="2:8" x14ac:dyDescent="0.25">
      <c r="C102" s="5">
        <v>21</v>
      </c>
      <c r="D102" s="5"/>
      <c r="E102" s="6" t="s">
        <v>80</v>
      </c>
      <c r="F102" s="19">
        <f>F101</f>
        <v>44583</v>
      </c>
      <c r="G102" s="17">
        <f>G101</f>
        <v>44605</v>
      </c>
      <c r="H102" s="29">
        <f>H101+1</f>
        <v>44634</v>
      </c>
    </row>
    <row r="103" spans="2:8" x14ac:dyDescent="0.25">
      <c r="C103" s="5">
        <v>60</v>
      </c>
      <c r="D103" s="5"/>
      <c r="E103" s="10" t="s">
        <v>140</v>
      </c>
      <c r="F103" s="19">
        <f>F102</f>
        <v>44583</v>
      </c>
      <c r="G103" s="17">
        <f>G102+1</f>
        <v>44606</v>
      </c>
      <c r="H103" s="29">
        <f>H102+1</f>
        <v>44635</v>
      </c>
    </row>
    <row r="104" spans="2:8" s="7" customFormat="1" x14ac:dyDescent="0.25">
      <c r="E104" s="11"/>
      <c r="F104" s="8"/>
      <c r="G104" s="8"/>
      <c r="H104" s="8"/>
    </row>
    <row r="105" spans="2:8" ht="23.25" x14ac:dyDescent="0.25">
      <c r="B105" s="13">
        <f>C105/60</f>
        <v>14.083333333333334</v>
      </c>
      <c r="C105" s="9">
        <f>SUM(C106:C138)</f>
        <v>845</v>
      </c>
      <c r="D105" s="9"/>
      <c r="E105" s="4" t="s">
        <v>81</v>
      </c>
    </row>
    <row r="106" spans="2:8" ht="20.100000000000001" customHeight="1" x14ac:dyDescent="0.25">
      <c r="C106" s="45" t="s">
        <v>32</v>
      </c>
      <c r="D106" s="45"/>
      <c r="E106" s="45"/>
    </row>
    <row r="107" spans="2:8" x14ac:dyDescent="0.25">
      <c r="C107" s="5">
        <v>10</v>
      </c>
      <c r="D107" s="5"/>
      <c r="E107" s="6" t="s">
        <v>82</v>
      </c>
      <c r="F107" s="19">
        <f>F103+1</f>
        <v>44584</v>
      </c>
      <c r="G107" s="17">
        <f>G103+1</f>
        <v>44607</v>
      </c>
      <c r="H107" s="29">
        <f>H103+1</f>
        <v>44636</v>
      </c>
    </row>
    <row r="108" spans="2:8" ht="20.100000000000001" customHeight="1" x14ac:dyDescent="0.25">
      <c r="C108" s="45" t="s">
        <v>83</v>
      </c>
      <c r="D108" s="45"/>
      <c r="E108" s="45"/>
    </row>
    <row r="109" spans="2:8" x14ac:dyDescent="0.25">
      <c r="C109" s="5">
        <v>30</v>
      </c>
      <c r="D109" s="5"/>
      <c r="E109" s="6" t="s">
        <v>84</v>
      </c>
      <c r="F109" s="19">
        <f>F107</f>
        <v>44584</v>
      </c>
      <c r="G109" s="17">
        <f>G107</f>
        <v>44607</v>
      </c>
      <c r="H109" s="29">
        <f>H107</f>
        <v>44636</v>
      </c>
    </row>
    <row r="110" spans="2:8" ht="20.100000000000001" customHeight="1" x14ac:dyDescent="0.25">
      <c r="C110" s="45" t="s">
        <v>85</v>
      </c>
      <c r="D110" s="45"/>
      <c r="E110" s="45"/>
    </row>
    <row r="111" spans="2:8" x14ac:dyDescent="0.25">
      <c r="C111" s="5">
        <v>95</v>
      </c>
      <c r="D111" s="5"/>
      <c r="E111" s="6" t="s">
        <v>86</v>
      </c>
      <c r="F111" s="19">
        <f>F109</f>
        <v>44584</v>
      </c>
      <c r="G111" s="17">
        <f>G109+1</f>
        <v>44608</v>
      </c>
      <c r="H111" s="29">
        <f>H109+1</f>
        <v>44637</v>
      </c>
    </row>
    <row r="112" spans="2:8" x14ac:dyDescent="0.25">
      <c r="C112" s="5">
        <v>45</v>
      </c>
      <c r="D112" s="5"/>
      <c r="E112" s="6" t="s">
        <v>87</v>
      </c>
      <c r="F112" s="19">
        <f>F111+1</f>
        <v>44585</v>
      </c>
      <c r="G112" s="17">
        <f>G111+1</f>
        <v>44609</v>
      </c>
      <c r="H112" s="29">
        <f>H111+2</f>
        <v>44639</v>
      </c>
    </row>
    <row r="113" spans="3:8" x14ac:dyDescent="0.25">
      <c r="C113" s="5">
        <v>20</v>
      </c>
      <c r="D113" s="5"/>
      <c r="E113" s="6" t="s">
        <v>88</v>
      </c>
      <c r="F113" s="19">
        <f t="shared" ref="F112:F117" si="7">F112</f>
        <v>44585</v>
      </c>
      <c r="G113" s="17">
        <f>G112</f>
        <v>44609</v>
      </c>
      <c r="H113" s="29">
        <f>H112+1</f>
        <v>44640</v>
      </c>
    </row>
    <row r="114" spans="3:8" x14ac:dyDescent="0.25">
      <c r="C114" s="5">
        <v>45</v>
      </c>
      <c r="D114" s="5"/>
      <c r="E114" s="6" t="s">
        <v>89</v>
      </c>
      <c r="F114" s="19">
        <f t="shared" si="7"/>
        <v>44585</v>
      </c>
      <c r="G114" s="17">
        <f>G113</f>
        <v>44609</v>
      </c>
      <c r="H114" s="29">
        <f>H113</f>
        <v>44640</v>
      </c>
    </row>
    <row r="115" spans="3:8" x14ac:dyDescent="0.25">
      <c r="C115" s="5">
        <v>30</v>
      </c>
      <c r="D115" s="5"/>
      <c r="E115" s="6" t="s">
        <v>90</v>
      </c>
      <c r="F115" s="19">
        <f t="shared" si="7"/>
        <v>44585</v>
      </c>
      <c r="G115" s="17">
        <f>G114</f>
        <v>44609</v>
      </c>
      <c r="H115" s="29">
        <f>H114+1</f>
        <v>44641</v>
      </c>
    </row>
    <row r="116" spans="3:8" x14ac:dyDescent="0.25">
      <c r="C116" s="5">
        <v>45</v>
      </c>
      <c r="D116" s="5"/>
      <c r="E116" s="6" t="s">
        <v>91</v>
      </c>
      <c r="F116" s="19">
        <f t="shared" si="7"/>
        <v>44585</v>
      </c>
      <c r="G116" s="17">
        <f>G115+1</f>
        <v>44610</v>
      </c>
      <c r="H116" s="29">
        <f>H115+1</f>
        <v>44642</v>
      </c>
    </row>
    <row r="117" spans="3:8" x14ac:dyDescent="0.25">
      <c r="C117" s="5">
        <v>15</v>
      </c>
      <c r="D117" s="5"/>
      <c r="E117" s="6" t="s">
        <v>92</v>
      </c>
      <c r="F117" s="19">
        <f t="shared" si="7"/>
        <v>44585</v>
      </c>
      <c r="G117" s="17">
        <f>G116</f>
        <v>44610</v>
      </c>
      <c r="H117" s="29">
        <f>H116</f>
        <v>44642</v>
      </c>
    </row>
    <row r="118" spans="3:8" ht="20.100000000000001" customHeight="1" x14ac:dyDescent="0.25">
      <c r="C118" s="45" t="s">
        <v>93</v>
      </c>
      <c r="D118" s="45"/>
      <c r="E118" s="45"/>
    </row>
    <row r="119" spans="3:8" x14ac:dyDescent="0.25">
      <c r="C119" s="5">
        <v>20</v>
      </c>
      <c r="D119" s="5"/>
      <c r="E119" s="6" t="s">
        <v>94</v>
      </c>
      <c r="F119" s="19">
        <f>F117+1</f>
        <v>44586</v>
      </c>
      <c r="G119" s="17">
        <f>G117+1</f>
        <v>44611</v>
      </c>
      <c r="H119" s="29">
        <f>H117+1</f>
        <v>44643</v>
      </c>
    </row>
    <row r="120" spans="3:8" x14ac:dyDescent="0.25">
      <c r="C120" s="5">
        <v>15</v>
      </c>
      <c r="D120" s="5"/>
      <c r="E120" s="6" t="s">
        <v>95</v>
      </c>
      <c r="F120" s="19">
        <f>F119</f>
        <v>44586</v>
      </c>
      <c r="G120" s="17">
        <f>G119</f>
        <v>44611</v>
      </c>
      <c r="H120" s="29">
        <f>H119</f>
        <v>44643</v>
      </c>
    </row>
    <row r="121" spans="3:8" x14ac:dyDescent="0.25">
      <c r="C121" s="5">
        <v>65</v>
      </c>
      <c r="D121" s="5"/>
      <c r="E121" s="6" t="s">
        <v>96</v>
      </c>
      <c r="F121" s="19">
        <f>F120</f>
        <v>44586</v>
      </c>
      <c r="G121" s="17">
        <f>G120</f>
        <v>44611</v>
      </c>
      <c r="H121" s="29">
        <f>H120+1</f>
        <v>44644</v>
      </c>
    </row>
    <row r="122" spans="3:8" x14ac:dyDescent="0.25">
      <c r="C122" s="5">
        <v>15</v>
      </c>
      <c r="D122" s="5"/>
      <c r="E122" s="6" t="s">
        <v>97</v>
      </c>
      <c r="F122" s="19">
        <f>F121</f>
        <v>44586</v>
      </c>
      <c r="G122" s="17">
        <f>G121</f>
        <v>44611</v>
      </c>
      <c r="H122" s="29">
        <f>H121</f>
        <v>44644</v>
      </c>
    </row>
    <row r="123" spans="3:8" ht="20.100000000000001" customHeight="1" x14ac:dyDescent="0.25">
      <c r="C123" s="45" t="s">
        <v>98</v>
      </c>
      <c r="D123" s="45"/>
      <c r="E123" s="45"/>
    </row>
    <row r="124" spans="3:8" x14ac:dyDescent="0.25">
      <c r="C124" s="5">
        <v>15</v>
      </c>
      <c r="D124" s="5"/>
      <c r="E124" s="6" t="s">
        <v>99</v>
      </c>
      <c r="F124" s="19">
        <f>F122</f>
        <v>44586</v>
      </c>
      <c r="G124" s="17">
        <f>G122+1</f>
        <v>44612</v>
      </c>
      <c r="H124" s="29">
        <f>H122+1</f>
        <v>44645</v>
      </c>
    </row>
    <row r="125" spans="3:8" x14ac:dyDescent="0.25">
      <c r="C125" s="5">
        <v>20</v>
      </c>
      <c r="D125" s="5"/>
      <c r="E125" s="6" t="s">
        <v>100</v>
      </c>
      <c r="F125" s="19">
        <f>F124</f>
        <v>44586</v>
      </c>
      <c r="G125" s="17">
        <f>G124</f>
        <v>44612</v>
      </c>
      <c r="H125" s="29">
        <f>H124</f>
        <v>44645</v>
      </c>
    </row>
    <row r="126" spans="3:8" ht="20.100000000000001" customHeight="1" x14ac:dyDescent="0.25">
      <c r="C126" s="45" t="s">
        <v>101</v>
      </c>
      <c r="D126" s="45"/>
      <c r="E126" s="45"/>
    </row>
    <row r="127" spans="3:8" x14ac:dyDescent="0.25">
      <c r="C127" s="5">
        <v>20</v>
      </c>
      <c r="D127" s="5"/>
      <c r="E127" s="6" t="s">
        <v>102</v>
      </c>
      <c r="F127" s="19">
        <f>F125</f>
        <v>44586</v>
      </c>
      <c r="G127" s="17">
        <f>G125</f>
        <v>44612</v>
      </c>
      <c r="H127" s="29">
        <f>H125</f>
        <v>44645</v>
      </c>
    </row>
    <row r="128" spans="3:8" ht="20.100000000000001" customHeight="1" x14ac:dyDescent="0.25">
      <c r="C128" s="45" t="s">
        <v>103</v>
      </c>
      <c r="D128" s="45"/>
      <c r="E128" s="45"/>
    </row>
    <row r="129" spans="2:8" x14ac:dyDescent="0.25">
      <c r="C129" s="5">
        <v>190</v>
      </c>
      <c r="D129" s="5"/>
      <c r="E129" s="6" t="s">
        <v>104</v>
      </c>
      <c r="F129" s="19">
        <f>F127+1</f>
        <v>44587</v>
      </c>
      <c r="G129" s="17">
        <f>G127+1</f>
        <v>44613</v>
      </c>
      <c r="H129" s="29">
        <f>H127+1</f>
        <v>44646</v>
      </c>
    </row>
    <row r="130" spans="2:8" ht="20.100000000000001" customHeight="1" x14ac:dyDescent="0.25">
      <c r="C130" s="45" t="s">
        <v>105</v>
      </c>
      <c r="D130" s="45"/>
      <c r="E130" s="45"/>
    </row>
    <row r="131" spans="2:8" x14ac:dyDescent="0.25">
      <c r="C131" s="5">
        <v>25</v>
      </c>
      <c r="D131" s="5"/>
      <c r="E131" s="6" t="s">
        <v>106</v>
      </c>
      <c r="F131" s="19">
        <f>F129</f>
        <v>44587</v>
      </c>
      <c r="G131" s="17">
        <f>G129+1</f>
        <v>44614</v>
      </c>
      <c r="H131" s="29">
        <f>H129+2</f>
        <v>44648</v>
      </c>
    </row>
    <row r="132" spans="2:8" x14ac:dyDescent="0.25">
      <c r="C132" s="5">
        <v>10</v>
      </c>
      <c r="D132" s="5"/>
      <c r="E132" s="6" t="s">
        <v>107</v>
      </c>
      <c r="F132" s="19">
        <f>F131</f>
        <v>44587</v>
      </c>
      <c r="G132" s="17">
        <f>G131</f>
        <v>44614</v>
      </c>
      <c r="H132" s="29">
        <f>H131</f>
        <v>44648</v>
      </c>
    </row>
    <row r="133" spans="2:8" ht="20.100000000000001" customHeight="1" x14ac:dyDescent="0.25">
      <c r="C133" s="45" t="s">
        <v>108</v>
      </c>
      <c r="D133" s="45"/>
      <c r="E133" s="45"/>
    </row>
    <row r="134" spans="2:8" x14ac:dyDescent="0.25">
      <c r="C134" s="5">
        <v>10</v>
      </c>
      <c r="D134" s="5"/>
      <c r="E134" s="6" t="s">
        <v>109</v>
      </c>
      <c r="F134" s="19">
        <f>F132+1</f>
        <v>44588</v>
      </c>
      <c r="G134" s="17">
        <f>G132</f>
        <v>44614</v>
      </c>
      <c r="H134" s="29">
        <f>H132</f>
        <v>44648</v>
      </c>
    </row>
    <row r="135" spans="2:8" x14ac:dyDescent="0.25">
      <c r="C135" s="5">
        <v>15</v>
      </c>
      <c r="D135" s="5"/>
      <c r="E135" s="6" t="s">
        <v>110</v>
      </c>
      <c r="F135" s="19">
        <f t="shared" ref="F135:H137" si="8">F134</f>
        <v>44588</v>
      </c>
      <c r="G135" s="17">
        <f t="shared" si="8"/>
        <v>44614</v>
      </c>
      <c r="H135" s="29">
        <f t="shared" si="8"/>
        <v>44648</v>
      </c>
    </row>
    <row r="136" spans="2:8" x14ac:dyDescent="0.25">
      <c r="C136" s="5">
        <v>15</v>
      </c>
      <c r="D136" s="5"/>
      <c r="E136" s="6" t="s">
        <v>111</v>
      </c>
      <c r="F136" s="19">
        <f t="shared" si="8"/>
        <v>44588</v>
      </c>
      <c r="G136" s="17">
        <f t="shared" si="8"/>
        <v>44614</v>
      </c>
      <c r="H136" s="29">
        <f t="shared" si="8"/>
        <v>44648</v>
      </c>
    </row>
    <row r="137" spans="2:8" x14ac:dyDescent="0.25">
      <c r="C137" s="5">
        <v>15</v>
      </c>
      <c r="D137" s="5"/>
      <c r="E137" s="6" t="s">
        <v>112</v>
      </c>
      <c r="F137" s="19">
        <f t="shared" si="8"/>
        <v>44588</v>
      </c>
      <c r="G137" s="17">
        <f t="shared" si="8"/>
        <v>44614</v>
      </c>
      <c r="H137" s="29">
        <f t="shared" si="8"/>
        <v>44648</v>
      </c>
    </row>
    <row r="138" spans="2:8" x14ac:dyDescent="0.25">
      <c r="C138" s="5">
        <v>60</v>
      </c>
      <c r="D138" s="5"/>
      <c r="E138" s="6" t="s">
        <v>141</v>
      </c>
      <c r="F138" s="19">
        <f>F137+1</f>
        <v>44589</v>
      </c>
      <c r="G138" s="17">
        <f>G137+1</f>
        <v>44615</v>
      </c>
      <c r="H138" s="29">
        <f>H137+1</f>
        <v>44649</v>
      </c>
    </row>
    <row r="139" spans="2:8" s="7" customFormat="1" x14ac:dyDescent="0.25">
      <c r="F139" s="8"/>
      <c r="G139" s="8"/>
      <c r="H139" s="8"/>
    </row>
    <row r="140" spans="2:8" ht="23.25" x14ac:dyDescent="0.25">
      <c r="B140" s="13">
        <f>C140/60</f>
        <v>56.666666666666664</v>
      </c>
      <c r="C140" s="9">
        <f>SUM(C141:C168)</f>
        <v>3400</v>
      </c>
      <c r="D140" s="9"/>
      <c r="E140" s="4" t="s">
        <v>113</v>
      </c>
    </row>
    <row r="141" spans="2:8" ht="20.100000000000001" customHeight="1" x14ac:dyDescent="0.25">
      <c r="C141" s="45" t="s">
        <v>32</v>
      </c>
      <c r="D141" s="45"/>
      <c r="E141" s="45"/>
    </row>
    <row r="142" spans="2:8" x14ac:dyDescent="0.25">
      <c r="C142" s="5">
        <v>10</v>
      </c>
      <c r="D142" s="5"/>
      <c r="E142" s="6" t="s">
        <v>114</v>
      </c>
      <c r="F142" s="19">
        <f>F138+1</f>
        <v>44590</v>
      </c>
      <c r="G142" s="17">
        <f>G138+1</f>
        <v>44616</v>
      </c>
      <c r="H142" s="29">
        <f>H138+1</f>
        <v>44650</v>
      </c>
    </row>
    <row r="143" spans="2:8" ht="20.100000000000001" customHeight="1" x14ac:dyDescent="0.25">
      <c r="C143" s="45" t="s">
        <v>115</v>
      </c>
      <c r="D143" s="45"/>
      <c r="E143" s="45"/>
    </row>
    <row r="144" spans="2:8" x14ac:dyDescent="0.25">
      <c r="C144" s="5">
        <v>15</v>
      </c>
      <c r="D144" s="5"/>
      <c r="E144" s="6" t="s">
        <v>116</v>
      </c>
      <c r="F144" s="19">
        <f>F142</f>
        <v>44590</v>
      </c>
      <c r="G144" s="17">
        <f>G142</f>
        <v>44616</v>
      </c>
      <c r="H144" s="29">
        <f>H142</f>
        <v>44650</v>
      </c>
    </row>
    <row r="145" spans="3:8" ht="20.100000000000001" customHeight="1" x14ac:dyDescent="0.25">
      <c r="C145" s="45" t="s">
        <v>117</v>
      </c>
      <c r="D145" s="45"/>
      <c r="E145" s="45"/>
    </row>
    <row r="146" spans="3:8" x14ac:dyDescent="0.25">
      <c r="C146" s="5">
        <v>130</v>
      </c>
      <c r="D146" s="5"/>
      <c r="E146" s="6" t="s">
        <v>118</v>
      </c>
      <c r="F146" s="19">
        <f>F144</f>
        <v>44590</v>
      </c>
      <c r="G146" s="17">
        <f>G144</f>
        <v>44616</v>
      </c>
      <c r="H146" s="29">
        <f>H144+1</f>
        <v>44651</v>
      </c>
    </row>
    <row r="147" spans="3:8" x14ac:dyDescent="0.25">
      <c r="C147" s="5">
        <v>20</v>
      </c>
      <c r="D147" s="5"/>
      <c r="E147" s="6" t="s">
        <v>119</v>
      </c>
      <c r="F147" s="19">
        <f>F146</f>
        <v>44590</v>
      </c>
      <c r="G147" s="17">
        <f>G146</f>
        <v>44616</v>
      </c>
      <c r="H147" s="29">
        <f>H146+2</f>
        <v>44653</v>
      </c>
    </row>
    <row r="148" spans="3:8" x14ac:dyDescent="0.25">
      <c r="C148" s="5">
        <v>640</v>
      </c>
      <c r="D148" s="5"/>
      <c r="E148" s="6" t="s">
        <v>120</v>
      </c>
      <c r="F148" s="19">
        <f>F147+1</f>
        <v>44591</v>
      </c>
      <c r="G148" s="17">
        <f>G147+1</f>
        <v>44617</v>
      </c>
      <c r="H148" s="29">
        <f>H147+1</f>
        <v>44654</v>
      </c>
    </row>
    <row r="149" spans="3:8" x14ac:dyDescent="0.25">
      <c r="C149" s="5">
        <v>620</v>
      </c>
      <c r="D149" s="5"/>
      <c r="E149" s="6" t="s">
        <v>121</v>
      </c>
      <c r="F149" s="19">
        <f>F148+3</f>
        <v>44594</v>
      </c>
      <c r="G149" s="17">
        <f>G148+8</f>
        <v>44625</v>
      </c>
      <c r="H149" s="29">
        <f>H148+10</f>
        <v>44664</v>
      </c>
    </row>
    <row r="150" spans="3:8" x14ac:dyDescent="0.25">
      <c r="C150" s="5">
        <v>650</v>
      </c>
      <c r="D150" s="5"/>
      <c r="E150" s="6" t="s">
        <v>122</v>
      </c>
      <c r="F150" s="19">
        <f>F149+3</f>
        <v>44597</v>
      </c>
      <c r="G150" s="17">
        <f>G149+8</f>
        <v>44633</v>
      </c>
      <c r="H150" s="29">
        <f>H149+10</f>
        <v>44674</v>
      </c>
    </row>
    <row r="151" spans="3:8" x14ac:dyDescent="0.25">
      <c r="C151" s="5">
        <v>265</v>
      </c>
      <c r="D151" s="5"/>
      <c r="E151" s="6" t="s">
        <v>123</v>
      </c>
      <c r="F151" s="19">
        <f>F150+3</f>
        <v>44600</v>
      </c>
      <c r="G151" s="17">
        <f>G150+8</f>
        <v>44641</v>
      </c>
      <c r="H151" s="29">
        <f>H150+10</f>
        <v>44684</v>
      </c>
    </row>
    <row r="152" spans="3:8" x14ac:dyDescent="0.25">
      <c r="C152" s="5">
        <v>75</v>
      </c>
      <c r="D152" s="5"/>
      <c r="E152" s="6" t="s">
        <v>124</v>
      </c>
      <c r="F152" s="19">
        <f>F151+3</f>
        <v>44603</v>
      </c>
      <c r="G152" s="17">
        <f>G151+4</f>
        <v>44645</v>
      </c>
      <c r="H152" s="29">
        <f>H151+5</f>
        <v>44689</v>
      </c>
    </row>
    <row r="153" spans="3:8" x14ac:dyDescent="0.25">
      <c r="C153" s="5">
        <v>30</v>
      </c>
      <c r="D153" s="5"/>
      <c r="E153" s="6" t="s">
        <v>125</v>
      </c>
      <c r="F153" s="19">
        <f>F152</f>
        <v>44603</v>
      </c>
      <c r="G153" s="17">
        <f>G152+1</f>
        <v>44646</v>
      </c>
      <c r="H153" s="29">
        <f>H152+1</f>
        <v>44690</v>
      </c>
    </row>
    <row r="154" spans="3:8" x14ac:dyDescent="0.25">
      <c r="C154" s="5">
        <v>30</v>
      </c>
      <c r="D154" s="5"/>
      <c r="E154" s="6" t="s">
        <v>126</v>
      </c>
      <c r="F154" s="19">
        <f>F153</f>
        <v>44603</v>
      </c>
      <c r="G154" s="17">
        <f>G153</f>
        <v>44646</v>
      </c>
      <c r="H154" s="29">
        <f>H153</f>
        <v>44690</v>
      </c>
    </row>
    <row r="155" spans="3:8" ht="20.100000000000001" customHeight="1" x14ac:dyDescent="0.25">
      <c r="C155" s="45" t="s">
        <v>147</v>
      </c>
      <c r="D155" s="45"/>
      <c r="E155" s="45"/>
    </row>
    <row r="156" spans="3:8" x14ac:dyDescent="0.25">
      <c r="C156" s="5">
        <v>100</v>
      </c>
      <c r="D156" s="5"/>
      <c r="E156" s="6" t="s">
        <v>127</v>
      </c>
      <c r="F156" s="16" t="s">
        <v>152</v>
      </c>
      <c r="G156" s="16" t="s">
        <v>152</v>
      </c>
      <c r="H156" s="16" t="s">
        <v>152</v>
      </c>
    </row>
    <row r="157" spans="3:8" x14ac:dyDescent="0.25">
      <c r="C157" s="5">
        <v>210</v>
      </c>
      <c r="D157" s="5"/>
      <c r="E157" s="6" t="s">
        <v>128</v>
      </c>
      <c r="F157" s="16" t="s">
        <v>152</v>
      </c>
      <c r="G157" s="16" t="s">
        <v>152</v>
      </c>
      <c r="H157" s="16" t="s">
        <v>152</v>
      </c>
    </row>
    <row r="158" spans="3:8" x14ac:dyDescent="0.25">
      <c r="C158" s="5">
        <v>120</v>
      </c>
      <c r="D158" s="5"/>
      <c r="E158" s="6" t="s">
        <v>129</v>
      </c>
      <c r="F158" s="16" t="s">
        <v>152</v>
      </c>
      <c r="G158" s="16" t="s">
        <v>152</v>
      </c>
      <c r="H158" s="16" t="s">
        <v>152</v>
      </c>
    </row>
    <row r="159" spans="3:8" ht="20.100000000000001" customHeight="1" x14ac:dyDescent="0.25">
      <c r="C159" s="45" t="s">
        <v>130</v>
      </c>
      <c r="D159" s="45"/>
      <c r="E159" s="45"/>
    </row>
    <row r="160" spans="3:8" x14ac:dyDescent="0.25">
      <c r="C160" s="5">
        <v>155</v>
      </c>
      <c r="D160" s="5"/>
      <c r="E160" s="6" t="s">
        <v>131</v>
      </c>
      <c r="F160" s="16" t="s">
        <v>152</v>
      </c>
      <c r="G160" s="16" t="s">
        <v>152</v>
      </c>
      <c r="H160" s="16" t="s">
        <v>152</v>
      </c>
    </row>
    <row r="161" spans="3:8" x14ac:dyDescent="0.25">
      <c r="C161" s="5">
        <v>10</v>
      </c>
      <c r="D161" s="5"/>
      <c r="E161" s="6" t="s">
        <v>142</v>
      </c>
      <c r="F161" s="16" t="s">
        <v>152</v>
      </c>
      <c r="G161" s="16" t="s">
        <v>152</v>
      </c>
      <c r="H161" s="16" t="s">
        <v>152</v>
      </c>
    </row>
    <row r="162" spans="3:8" x14ac:dyDescent="0.25">
      <c r="C162" s="5">
        <v>75</v>
      </c>
      <c r="D162" s="5"/>
      <c r="E162" s="6" t="s">
        <v>143</v>
      </c>
      <c r="F162" s="16" t="s">
        <v>152</v>
      </c>
      <c r="G162" s="16" t="s">
        <v>152</v>
      </c>
      <c r="H162" s="16" t="s">
        <v>152</v>
      </c>
    </row>
    <row r="163" spans="3:8" x14ac:dyDescent="0.25">
      <c r="C163" s="5">
        <v>120</v>
      </c>
      <c r="D163" s="5"/>
      <c r="E163" s="6" t="s">
        <v>144</v>
      </c>
      <c r="F163" s="16" t="s">
        <v>152</v>
      </c>
      <c r="G163" s="16" t="s">
        <v>152</v>
      </c>
      <c r="H163" s="16" t="s">
        <v>152</v>
      </c>
    </row>
    <row r="164" spans="3:8" x14ac:dyDescent="0.25">
      <c r="C164" s="5">
        <v>10</v>
      </c>
      <c r="D164" s="5"/>
      <c r="E164" s="6" t="s">
        <v>145</v>
      </c>
      <c r="F164" s="16" t="s">
        <v>152</v>
      </c>
      <c r="G164" s="16" t="s">
        <v>152</v>
      </c>
      <c r="H164" s="16" t="s">
        <v>152</v>
      </c>
    </row>
    <row r="165" spans="3:8" x14ac:dyDescent="0.25">
      <c r="C165" s="5">
        <v>5</v>
      </c>
      <c r="D165" s="5"/>
      <c r="E165" s="6" t="s">
        <v>132</v>
      </c>
      <c r="F165" s="16" t="s">
        <v>152</v>
      </c>
      <c r="G165" s="16" t="s">
        <v>152</v>
      </c>
      <c r="H165" s="16" t="s">
        <v>152</v>
      </c>
    </row>
    <row r="166" spans="3:8" x14ac:dyDescent="0.25">
      <c r="C166" s="5">
        <v>30</v>
      </c>
      <c r="D166" s="5"/>
      <c r="E166" s="6" t="s">
        <v>133</v>
      </c>
      <c r="F166" s="16" t="s">
        <v>152</v>
      </c>
      <c r="G166" s="16" t="s">
        <v>152</v>
      </c>
      <c r="H166" s="16" t="s">
        <v>152</v>
      </c>
    </row>
    <row r="167" spans="3:8" x14ac:dyDescent="0.25">
      <c r="C167" s="5">
        <v>20</v>
      </c>
      <c r="D167" s="5"/>
      <c r="E167" s="6" t="s">
        <v>134</v>
      </c>
      <c r="F167" s="16" t="s">
        <v>152</v>
      </c>
      <c r="G167" s="16" t="s">
        <v>152</v>
      </c>
      <c r="H167" s="16" t="s">
        <v>152</v>
      </c>
    </row>
    <row r="168" spans="3:8" x14ac:dyDescent="0.25">
      <c r="C168" s="5">
        <v>60</v>
      </c>
      <c r="D168" s="5"/>
      <c r="E168" s="6" t="s">
        <v>146</v>
      </c>
      <c r="F168" s="16" t="s">
        <v>152</v>
      </c>
      <c r="G168" s="16" t="s">
        <v>152</v>
      </c>
      <c r="H168" s="16" t="s">
        <v>152</v>
      </c>
    </row>
    <row r="171" spans="3:8" ht="24.95" customHeight="1" x14ac:dyDescent="0.4">
      <c r="C171" s="46" t="s">
        <v>153</v>
      </c>
      <c r="D171" s="46"/>
      <c r="E171" s="46"/>
      <c r="F171" s="20">
        <f>F154+30</f>
        <v>44633</v>
      </c>
      <c r="G171" s="27">
        <f>G154+30</f>
        <v>44676</v>
      </c>
      <c r="H171" s="30">
        <f>H154+30</f>
        <v>44720</v>
      </c>
    </row>
  </sheetData>
  <mergeCells count="39">
    <mergeCell ref="B10:C10"/>
    <mergeCell ref="D10:E10"/>
    <mergeCell ref="C56:E56"/>
    <mergeCell ref="B12:C12"/>
    <mergeCell ref="B14:C14"/>
    <mergeCell ref="D12:E12"/>
    <mergeCell ref="D14:E14"/>
    <mergeCell ref="B2:E2"/>
    <mergeCell ref="B6:C6"/>
    <mergeCell ref="B8:C8"/>
    <mergeCell ref="D8:E8"/>
    <mergeCell ref="C128:E128"/>
    <mergeCell ref="C106:E106"/>
    <mergeCell ref="C108:E108"/>
    <mergeCell ref="C110:E110"/>
    <mergeCell ref="C118:E118"/>
    <mergeCell ref="C123:E123"/>
    <mergeCell ref="C126:E126"/>
    <mergeCell ref="C58:E58"/>
    <mergeCell ref="C63:E63"/>
    <mergeCell ref="C69:E69"/>
    <mergeCell ref="C76:E76"/>
    <mergeCell ref="C84:E84"/>
    <mergeCell ref="B4:E4"/>
    <mergeCell ref="C155:E155"/>
    <mergeCell ref="C159:E159"/>
    <mergeCell ref="C40:E40"/>
    <mergeCell ref="C171:E171"/>
    <mergeCell ref="C130:E130"/>
    <mergeCell ref="C133:E133"/>
    <mergeCell ref="C141:E141"/>
    <mergeCell ref="C143:E143"/>
    <mergeCell ref="C145:E145"/>
    <mergeCell ref="C93:E93"/>
    <mergeCell ref="C26:E26"/>
    <mergeCell ref="C28:E28"/>
    <mergeCell ref="C30:E30"/>
    <mergeCell ref="C37:E37"/>
    <mergeCell ref="C54:E54"/>
  </mergeCells>
  <dataValidations count="1">
    <dataValidation type="list" allowBlank="1" showInputMessage="1" showErrorMessage="1" sqref="D10:E10">
      <formula1>$F$16:$H$16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173"/>
  <sheetViews>
    <sheetView showGridLines="0" showRowColHeaders="0" zoomScaleNormal="100" workbookViewId="0">
      <pane ySplit="17" topLeftCell="A18" activePane="bottomLeft" state="frozen"/>
      <selection pane="bottomLeft" activeCell="D8" sqref="D8:E8"/>
    </sheetView>
  </sheetViews>
  <sheetFormatPr baseColWidth="10" defaultRowHeight="15" x14ac:dyDescent="0.25"/>
  <cols>
    <col min="1" max="1" width="11.42578125" style="1"/>
    <col min="2" max="2" width="7.5703125" style="1" customWidth="1"/>
    <col min="3" max="3" width="8.85546875" style="1" customWidth="1"/>
    <col min="4" max="4" width="4.85546875" style="1" customWidth="1"/>
    <col min="5" max="5" width="107.5703125" style="1" customWidth="1"/>
    <col min="6" max="6" width="23.85546875" style="2" customWidth="1"/>
    <col min="7" max="7" width="23.5703125" style="2" customWidth="1"/>
    <col min="8" max="8" width="23.140625" style="2" customWidth="1"/>
    <col min="9" max="16384" width="11.42578125" style="1"/>
  </cols>
  <sheetData>
    <row r="1" spans="2:8" ht="114" customHeight="1" x14ac:dyDescent="0.25"/>
    <row r="2" spans="2:8" x14ac:dyDescent="0.25">
      <c r="B2" s="42" t="s">
        <v>158</v>
      </c>
      <c r="C2" s="43"/>
      <c r="D2" s="43"/>
      <c r="E2" s="44"/>
    </row>
    <row r="3" spans="2:8" s="7" customFormat="1" x14ac:dyDescent="0.25">
      <c r="B3" s="23"/>
      <c r="C3" s="24"/>
      <c r="D3" s="23"/>
      <c r="E3" s="24"/>
      <c r="F3" s="8"/>
      <c r="G3" s="8"/>
      <c r="H3" s="8"/>
    </row>
    <row r="4" spans="2:8" x14ac:dyDescent="0.25">
      <c r="B4" s="42" t="s">
        <v>154</v>
      </c>
      <c r="C4" s="43"/>
      <c r="D4" s="43"/>
      <c r="E4" s="44"/>
    </row>
    <row r="6" spans="2:8" ht="15.75" x14ac:dyDescent="0.25">
      <c r="B6" s="69" t="s">
        <v>149</v>
      </c>
      <c r="C6" s="70"/>
      <c r="D6" s="71">
        <f>B18+B25+B67+B107+B142</f>
        <v>135.78333333333333</v>
      </c>
      <c r="E6" s="72" t="s">
        <v>150</v>
      </c>
    </row>
    <row r="8" spans="2:8" ht="15.75" x14ac:dyDescent="0.25">
      <c r="B8" s="69" t="s">
        <v>230</v>
      </c>
      <c r="C8" s="70"/>
      <c r="D8" s="76">
        <v>44562</v>
      </c>
      <c r="E8" s="77"/>
    </row>
    <row r="9" spans="2:8" s="7" customFormat="1" x14ac:dyDescent="0.25">
      <c r="B9" s="62"/>
      <c r="C9" s="64"/>
      <c r="D9" s="65"/>
      <c r="E9" s="63"/>
      <c r="F9" s="8"/>
      <c r="G9" s="8"/>
      <c r="H9" s="8"/>
    </row>
    <row r="10" spans="2:8" ht="15.75" x14ac:dyDescent="0.25">
      <c r="B10" s="69" t="s">
        <v>232</v>
      </c>
      <c r="C10" s="70"/>
      <c r="D10" s="76" t="s">
        <v>135</v>
      </c>
      <c r="E10" s="77"/>
    </row>
    <row r="12" spans="2:8" x14ac:dyDescent="0.25">
      <c r="B12" s="60" t="s">
        <v>229</v>
      </c>
      <c r="C12" s="61"/>
      <c r="D12" s="66">
        <f>IF(D10=F16,F156,IF(D10:D10=G16,G156,H156))</f>
        <v>44599</v>
      </c>
      <c r="E12" s="67"/>
    </row>
    <row r="13" spans="2:8" s="7" customFormat="1" x14ac:dyDescent="0.25">
      <c r="B13" s="23"/>
      <c r="C13" s="24"/>
      <c r="D13" s="68"/>
      <c r="E13" s="68"/>
      <c r="F13" s="8"/>
      <c r="G13" s="8"/>
      <c r="H13" s="8"/>
    </row>
    <row r="14" spans="2:8" x14ac:dyDescent="0.25">
      <c r="B14" s="60" t="s">
        <v>231</v>
      </c>
      <c r="C14" s="61"/>
      <c r="D14" s="66">
        <f>IF(D10=F16,F173,IF(D10=G16,G173,H173))</f>
        <v>44629</v>
      </c>
      <c r="E14" s="67"/>
    </row>
    <row r="16" spans="2:8" ht="22.5" x14ac:dyDescent="0.25">
      <c r="B16" s="14" t="s">
        <v>148</v>
      </c>
      <c r="C16" s="14" t="s">
        <v>138</v>
      </c>
      <c r="D16" s="15"/>
      <c r="F16" s="33" t="s">
        <v>135</v>
      </c>
      <c r="G16" s="36" t="s">
        <v>136</v>
      </c>
      <c r="H16" s="38" t="s">
        <v>137</v>
      </c>
    </row>
    <row r="17" spans="2:8" x14ac:dyDescent="0.25">
      <c r="F17" s="25" t="s">
        <v>155</v>
      </c>
      <c r="G17" s="25" t="s">
        <v>156</v>
      </c>
      <c r="H17" s="26" t="s">
        <v>157</v>
      </c>
    </row>
    <row r="18" spans="2:8" ht="23.25" x14ac:dyDescent="0.25">
      <c r="B18" s="3">
        <f>C18/60</f>
        <v>3.5</v>
      </c>
      <c r="C18" s="12">
        <f>SUM(C19:C23)</f>
        <v>210</v>
      </c>
      <c r="D18" s="12"/>
      <c r="E18" s="4" t="s">
        <v>0</v>
      </c>
    </row>
    <row r="19" spans="2:8" x14ac:dyDescent="0.25">
      <c r="C19" s="5">
        <v>30</v>
      </c>
      <c r="D19" s="5"/>
      <c r="E19" s="6" t="s">
        <v>159</v>
      </c>
      <c r="F19" s="34">
        <f>D8</f>
        <v>44562</v>
      </c>
      <c r="G19" s="37">
        <f>D8</f>
        <v>44562</v>
      </c>
      <c r="H19" s="39">
        <f>D8</f>
        <v>44562</v>
      </c>
    </row>
    <row r="20" spans="2:8" x14ac:dyDescent="0.25">
      <c r="C20" s="5">
        <v>60</v>
      </c>
      <c r="D20" s="5"/>
      <c r="E20" s="6" t="s">
        <v>160</v>
      </c>
      <c r="F20" s="34">
        <f>F19</f>
        <v>44562</v>
      </c>
      <c r="G20" s="37">
        <f t="shared" ref="G20:H23" si="0">G19</f>
        <v>44562</v>
      </c>
      <c r="H20" s="39">
        <f t="shared" si="0"/>
        <v>44562</v>
      </c>
    </row>
    <row r="21" spans="2:8" x14ac:dyDescent="0.25">
      <c r="C21" s="5">
        <v>40</v>
      </c>
      <c r="D21" s="5"/>
      <c r="E21" s="6" t="s">
        <v>161</v>
      </c>
      <c r="F21" s="34">
        <f>F20</f>
        <v>44562</v>
      </c>
      <c r="G21" s="37">
        <f t="shared" si="0"/>
        <v>44562</v>
      </c>
      <c r="H21" s="39">
        <f t="shared" si="0"/>
        <v>44562</v>
      </c>
    </row>
    <row r="22" spans="2:8" x14ac:dyDescent="0.25">
      <c r="C22" s="5">
        <v>30</v>
      </c>
      <c r="D22" s="5"/>
      <c r="E22" s="6" t="s">
        <v>4</v>
      </c>
      <c r="F22" s="34">
        <f>F21</f>
        <v>44562</v>
      </c>
      <c r="G22" s="37">
        <f t="shared" si="0"/>
        <v>44562</v>
      </c>
      <c r="H22" s="39">
        <f t="shared" si="0"/>
        <v>44562</v>
      </c>
    </row>
    <row r="23" spans="2:8" x14ac:dyDescent="0.25">
      <c r="C23" s="5">
        <v>50</v>
      </c>
      <c r="D23" s="5"/>
      <c r="E23" s="6" t="s">
        <v>162</v>
      </c>
      <c r="F23" s="34">
        <f>F22</f>
        <v>44562</v>
      </c>
      <c r="G23" s="37">
        <f t="shared" si="0"/>
        <v>44562</v>
      </c>
      <c r="H23" s="39">
        <f t="shared" si="0"/>
        <v>44562</v>
      </c>
    </row>
    <row r="24" spans="2:8" s="7" customFormat="1" x14ac:dyDescent="0.25">
      <c r="F24" s="8"/>
      <c r="G24" s="8"/>
      <c r="H24" s="8"/>
    </row>
    <row r="25" spans="2:8" ht="23.25" x14ac:dyDescent="0.25">
      <c r="B25" s="13">
        <f>C25/60</f>
        <v>35.166666666666664</v>
      </c>
      <c r="C25" s="12">
        <f>SUM(C27:C65)</f>
        <v>2110</v>
      </c>
      <c r="D25" s="12"/>
      <c r="E25" s="4" t="s">
        <v>6</v>
      </c>
    </row>
    <row r="26" spans="2:8" ht="20.100000000000001" customHeight="1" x14ac:dyDescent="0.25">
      <c r="C26" s="45" t="s">
        <v>32</v>
      </c>
      <c r="D26" s="45"/>
      <c r="E26" s="45"/>
    </row>
    <row r="27" spans="2:8" x14ac:dyDescent="0.25">
      <c r="C27" s="5">
        <v>10</v>
      </c>
      <c r="D27" s="5"/>
      <c r="E27" s="6" t="s">
        <v>7</v>
      </c>
      <c r="F27" s="34">
        <f>F23+1</f>
        <v>44563</v>
      </c>
      <c r="G27" s="37">
        <f>G23+1</f>
        <v>44563</v>
      </c>
      <c r="H27" s="39">
        <f>H23+1</f>
        <v>44563</v>
      </c>
    </row>
    <row r="28" spans="2:8" ht="20.100000000000001" customHeight="1" x14ac:dyDescent="0.25">
      <c r="C28" s="45" t="s">
        <v>8</v>
      </c>
      <c r="D28" s="45"/>
      <c r="E28" s="45"/>
    </row>
    <row r="29" spans="2:8" x14ac:dyDescent="0.25">
      <c r="C29" s="5">
        <v>20</v>
      </c>
      <c r="D29" s="5"/>
      <c r="E29" s="6" t="s">
        <v>164</v>
      </c>
      <c r="F29" s="34">
        <f>F23+1</f>
        <v>44563</v>
      </c>
      <c r="G29" s="37">
        <f>G27</f>
        <v>44563</v>
      </c>
      <c r="H29" s="39">
        <f>H27</f>
        <v>44563</v>
      </c>
    </row>
    <row r="30" spans="2:8" ht="20.100000000000001" customHeight="1" x14ac:dyDescent="0.25">
      <c r="C30" s="45" t="s">
        <v>10</v>
      </c>
      <c r="D30" s="45"/>
      <c r="E30" s="45"/>
    </row>
    <row r="31" spans="2:8" x14ac:dyDescent="0.25">
      <c r="C31" s="5">
        <v>10</v>
      </c>
      <c r="D31" s="5"/>
      <c r="E31" s="6" t="s">
        <v>11</v>
      </c>
      <c r="F31" s="34">
        <f>F23+1</f>
        <v>44563</v>
      </c>
      <c r="G31" s="37">
        <f>G29</f>
        <v>44563</v>
      </c>
      <c r="H31" s="39">
        <f>H29</f>
        <v>44563</v>
      </c>
    </row>
    <row r="32" spans="2:8" x14ac:dyDescent="0.25">
      <c r="C32" s="5">
        <v>15</v>
      </c>
      <c r="D32" s="5"/>
      <c r="E32" s="6" t="s">
        <v>12</v>
      </c>
      <c r="F32" s="34">
        <f>F23+1</f>
        <v>44563</v>
      </c>
      <c r="G32" s="37">
        <f>G29</f>
        <v>44563</v>
      </c>
      <c r="H32" s="39">
        <f>H29</f>
        <v>44563</v>
      </c>
    </row>
    <row r="33" spans="3:8" x14ac:dyDescent="0.25">
      <c r="C33" s="5">
        <v>10</v>
      </c>
      <c r="D33" s="5"/>
      <c r="E33" s="6" t="s">
        <v>13</v>
      </c>
      <c r="F33" s="34">
        <f>F23+1</f>
        <v>44563</v>
      </c>
      <c r="G33" s="37">
        <f>G32</f>
        <v>44563</v>
      </c>
      <c r="H33" s="39">
        <f>H32</f>
        <v>44563</v>
      </c>
    </row>
    <row r="34" spans="3:8" x14ac:dyDescent="0.25">
      <c r="C34" s="5">
        <v>45</v>
      </c>
      <c r="D34" s="5"/>
      <c r="E34" s="6" t="s">
        <v>14</v>
      </c>
      <c r="F34" s="34">
        <f>F23+1</f>
        <v>44563</v>
      </c>
      <c r="G34" s="37">
        <f>G33</f>
        <v>44563</v>
      </c>
      <c r="H34" s="39">
        <f>H33+1</f>
        <v>44564</v>
      </c>
    </row>
    <row r="35" spans="3:8" x14ac:dyDescent="0.25">
      <c r="C35" s="5">
        <v>10</v>
      </c>
      <c r="D35" s="5"/>
      <c r="E35" s="6" t="s">
        <v>15</v>
      </c>
      <c r="F35" s="34">
        <f>F23+1</f>
        <v>44563</v>
      </c>
      <c r="G35" s="37">
        <f>G34+1</f>
        <v>44564</v>
      </c>
      <c r="H35" s="39">
        <f>H34+1</f>
        <v>44565</v>
      </c>
    </row>
    <row r="36" spans="3:8" x14ac:dyDescent="0.25">
      <c r="C36" s="5">
        <v>45</v>
      </c>
      <c r="D36" s="5"/>
      <c r="E36" s="6" t="s">
        <v>16</v>
      </c>
      <c r="F36" s="34">
        <f>F23+1</f>
        <v>44563</v>
      </c>
      <c r="G36" s="37">
        <f>G35</f>
        <v>44564</v>
      </c>
      <c r="H36" s="39">
        <f>H35</f>
        <v>44565</v>
      </c>
    </row>
    <row r="37" spans="3:8" ht="20.100000000000001" customHeight="1" x14ac:dyDescent="0.25">
      <c r="C37" s="45" t="s">
        <v>165</v>
      </c>
      <c r="D37" s="45"/>
      <c r="E37" s="45"/>
    </row>
    <row r="38" spans="3:8" x14ac:dyDescent="0.25">
      <c r="C38" s="5">
        <v>15</v>
      </c>
      <c r="D38" s="5"/>
      <c r="E38" s="6" t="s">
        <v>166</v>
      </c>
      <c r="F38" s="34">
        <f>F36+1</f>
        <v>44564</v>
      </c>
      <c r="G38" s="37">
        <f>G36</f>
        <v>44564</v>
      </c>
      <c r="H38" s="39">
        <f>H36</f>
        <v>44565</v>
      </c>
    </row>
    <row r="39" spans="3:8" x14ac:dyDescent="0.25">
      <c r="C39" s="5">
        <v>140</v>
      </c>
      <c r="D39" s="5"/>
      <c r="E39" s="6" t="s">
        <v>19</v>
      </c>
      <c r="F39" s="34">
        <f>F36+1</f>
        <v>44564</v>
      </c>
      <c r="G39" s="37">
        <f>G38+1</f>
        <v>44565</v>
      </c>
      <c r="H39" s="39">
        <f>H38+1</f>
        <v>44566</v>
      </c>
    </row>
    <row r="40" spans="3:8" x14ac:dyDescent="0.25">
      <c r="C40" s="49" t="s">
        <v>178</v>
      </c>
      <c r="D40" s="50"/>
      <c r="E40" s="51"/>
      <c r="F40" s="32"/>
      <c r="G40" s="18"/>
      <c r="H40" s="18"/>
    </row>
    <row r="41" spans="3:8" x14ac:dyDescent="0.25">
      <c r="C41" s="5">
        <v>265</v>
      </c>
      <c r="D41" s="5"/>
      <c r="E41" s="6" t="s">
        <v>167</v>
      </c>
      <c r="F41" s="34">
        <f>F39+1</f>
        <v>44565</v>
      </c>
      <c r="G41" s="37">
        <f>G39+1</f>
        <v>44566</v>
      </c>
      <c r="H41" s="39">
        <f>H39+2</f>
        <v>44568</v>
      </c>
    </row>
    <row r="42" spans="3:8" x14ac:dyDescent="0.25">
      <c r="C42" s="5">
        <v>485</v>
      </c>
      <c r="D42" s="5"/>
      <c r="E42" s="6" t="s">
        <v>168</v>
      </c>
      <c r="F42" s="34">
        <f>F41+1</f>
        <v>44566</v>
      </c>
      <c r="G42" s="37">
        <f>G41+2</f>
        <v>44568</v>
      </c>
      <c r="H42" s="39">
        <f>H41+4</f>
        <v>44572</v>
      </c>
    </row>
    <row r="43" spans="3:8" x14ac:dyDescent="0.25">
      <c r="C43" s="5">
        <v>295</v>
      </c>
      <c r="D43" s="5"/>
      <c r="E43" s="6" t="s">
        <v>169</v>
      </c>
      <c r="F43" s="34">
        <f>F42+2</f>
        <v>44568</v>
      </c>
      <c r="G43" s="37">
        <f>G42+4</f>
        <v>44572</v>
      </c>
      <c r="H43" s="39">
        <f>H42+8</f>
        <v>44580</v>
      </c>
    </row>
    <row r="44" spans="3:8" x14ac:dyDescent="0.25">
      <c r="C44" s="5">
        <v>40</v>
      </c>
      <c r="D44" s="5"/>
      <c r="E44" s="6" t="s">
        <v>170</v>
      </c>
      <c r="F44" s="34">
        <f>F43+1</f>
        <v>44569</v>
      </c>
      <c r="G44" s="37">
        <f>G43+3</f>
        <v>44575</v>
      </c>
      <c r="H44" s="39">
        <f>H43+4</f>
        <v>44584</v>
      </c>
    </row>
    <row r="45" spans="3:8" x14ac:dyDescent="0.25">
      <c r="C45" s="5">
        <v>20</v>
      </c>
      <c r="D45" s="5"/>
      <c r="E45" s="6" t="s">
        <v>171</v>
      </c>
      <c r="F45" s="34">
        <f>F44</f>
        <v>44569</v>
      </c>
      <c r="G45" s="37">
        <f>G44</f>
        <v>44575</v>
      </c>
      <c r="H45" s="39">
        <f>H44</f>
        <v>44584</v>
      </c>
    </row>
    <row r="46" spans="3:8" x14ac:dyDescent="0.25">
      <c r="C46" s="5">
        <v>50</v>
      </c>
      <c r="D46" s="5"/>
      <c r="E46" s="6" t="s">
        <v>172</v>
      </c>
      <c r="F46" s="34">
        <f>F45</f>
        <v>44569</v>
      </c>
      <c r="G46" s="37">
        <f>G45</f>
        <v>44575</v>
      </c>
      <c r="H46" s="39">
        <f>H45+1</f>
        <v>44585</v>
      </c>
    </row>
    <row r="47" spans="3:8" x14ac:dyDescent="0.25">
      <c r="C47" s="49" t="s">
        <v>179</v>
      </c>
      <c r="D47" s="50"/>
      <c r="E47" s="51"/>
      <c r="F47" s="32"/>
      <c r="G47" s="18"/>
      <c r="H47" s="18"/>
    </row>
    <row r="48" spans="3:8" x14ac:dyDescent="0.25">
      <c r="C48" s="5">
        <v>15</v>
      </c>
      <c r="D48" s="5"/>
      <c r="E48" s="6" t="s">
        <v>173</v>
      </c>
      <c r="F48" s="34">
        <f>F46</f>
        <v>44569</v>
      </c>
      <c r="G48" s="37">
        <f>G46+1</f>
        <v>44576</v>
      </c>
      <c r="H48" s="39">
        <f>H46+1</f>
        <v>44586</v>
      </c>
    </row>
    <row r="49" spans="3:8" x14ac:dyDescent="0.25">
      <c r="C49" s="5">
        <v>25</v>
      </c>
      <c r="D49" s="5"/>
      <c r="E49" s="6" t="s">
        <v>174</v>
      </c>
      <c r="F49" s="34">
        <f>F48</f>
        <v>44569</v>
      </c>
      <c r="G49" s="37">
        <f>G48</f>
        <v>44576</v>
      </c>
      <c r="H49" s="39">
        <f>H48</f>
        <v>44586</v>
      </c>
    </row>
    <row r="50" spans="3:8" x14ac:dyDescent="0.25">
      <c r="C50" s="5">
        <v>75</v>
      </c>
      <c r="D50" s="5"/>
      <c r="E50" s="6" t="s">
        <v>175</v>
      </c>
      <c r="F50" s="34">
        <f>F49</f>
        <v>44569</v>
      </c>
      <c r="G50" s="37">
        <f>G49</f>
        <v>44576</v>
      </c>
      <c r="H50" s="39">
        <f>H49+1</f>
        <v>44587</v>
      </c>
    </row>
    <row r="51" spans="3:8" x14ac:dyDescent="0.25">
      <c r="C51" s="5">
        <v>15</v>
      </c>
      <c r="D51" s="5"/>
      <c r="E51" s="6" t="s">
        <v>176</v>
      </c>
      <c r="F51" s="34">
        <f>F50</f>
        <v>44569</v>
      </c>
      <c r="G51" s="37">
        <f>G50</f>
        <v>44576</v>
      </c>
      <c r="H51" s="39">
        <f>H50+1</f>
        <v>44588</v>
      </c>
    </row>
    <row r="52" spans="3:8" ht="20.100000000000001" customHeight="1" x14ac:dyDescent="0.25">
      <c r="C52" s="45" t="s">
        <v>180</v>
      </c>
      <c r="D52" s="45"/>
      <c r="E52" s="45"/>
    </row>
    <row r="53" spans="3:8" x14ac:dyDescent="0.25">
      <c r="C53" s="5">
        <v>35</v>
      </c>
      <c r="D53" s="5"/>
      <c r="E53" s="6" t="s">
        <v>177</v>
      </c>
      <c r="F53" s="34">
        <f>F51+1</f>
        <v>44570</v>
      </c>
      <c r="G53" s="37">
        <f>G51+1</f>
        <v>44577</v>
      </c>
      <c r="H53" s="39">
        <f>H51</f>
        <v>44588</v>
      </c>
    </row>
    <row r="54" spans="3:8" x14ac:dyDescent="0.25">
      <c r="C54" s="49" t="s">
        <v>181</v>
      </c>
      <c r="D54" s="50"/>
      <c r="E54" s="51"/>
      <c r="F54" s="32"/>
      <c r="G54" s="18"/>
      <c r="H54" s="18"/>
    </row>
    <row r="55" spans="3:8" x14ac:dyDescent="0.25">
      <c r="C55" s="5">
        <v>20</v>
      </c>
      <c r="D55" s="5"/>
      <c r="E55" s="6" t="s">
        <v>182</v>
      </c>
      <c r="F55" s="34">
        <f>F53</f>
        <v>44570</v>
      </c>
      <c r="G55" s="37">
        <f>G53</f>
        <v>44577</v>
      </c>
      <c r="H55" s="39">
        <f>H53+1</f>
        <v>44589</v>
      </c>
    </row>
    <row r="56" spans="3:8" x14ac:dyDescent="0.25">
      <c r="C56" s="49" t="s">
        <v>183</v>
      </c>
      <c r="D56" s="50"/>
      <c r="E56" s="51"/>
      <c r="F56" s="32"/>
      <c r="G56" s="18"/>
      <c r="H56" s="18"/>
    </row>
    <row r="57" spans="3:8" x14ac:dyDescent="0.25">
      <c r="C57" s="5">
        <v>25</v>
      </c>
      <c r="D57" s="5"/>
      <c r="E57" s="6" t="s">
        <v>184</v>
      </c>
      <c r="F57" s="34">
        <f>F55</f>
        <v>44570</v>
      </c>
      <c r="G57" s="37">
        <f>G55</f>
        <v>44577</v>
      </c>
      <c r="H57" s="39">
        <f>H55</f>
        <v>44589</v>
      </c>
    </row>
    <row r="58" spans="3:8" x14ac:dyDescent="0.25">
      <c r="C58" s="5">
        <v>95</v>
      </c>
      <c r="D58" s="5"/>
      <c r="E58" s="6" t="s">
        <v>185</v>
      </c>
      <c r="F58" s="34">
        <f>F57</f>
        <v>44570</v>
      </c>
      <c r="G58" s="37">
        <f>G57+1</f>
        <v>44578</v>
      </c>
      <c r="H58" s="39">
        <f>H57+1</f>
        <v>44590</v>
      </c>
    </row>
    <row r="59" spans="3:8" x14ac:dyDescent="0.25">
      <c r="C59" s="5">
        <v>25</v>
      </c>
      <c r="D59" s="5"/>
      <c r="E59" s="6" t="s">
        <v>186</v>
      </c>
      <c r="F59" s="34">
        <f>F58+1</f>
        <v>44571</v>
      </c>
      <c r="G59" s="37">
        <f>G58</f>
        <v>44578</v>
      </c>
      <c r="H59" s="39">
        <f>H58+2</f>
        <v>44592</v>
      </c>
    </row>
    <row r="60" spans="3:8" x14ac:dyDescent="0.25">
      <c r="C60" s="5">
        <v>135</v>
      </c>
      <c r="D60" s="5"/>
      <c r="E60" s="6" t="s">
        <v>187</v>
      </c>
      <c r="F60" s="34">
        <f>F59</f>
        <v>44571</v>
      </c>
      <c r="G60" s="37">
        <f>G59+1</f>
        <v>44579</v>
      </c>
      <c r="H60" s="39">
        <f>H59+1</f>
        <v>44593</v>
      </c>
    </row>
    <row r="61" spans="3:8" x14ac:dyDescent="0.25">
      <c r="C61" s="49" t="s">
        <v>188</v>
      </c>
      <c r="D61" s="50"/>
      <c r="E61" s="51"/>
      <c r="F61" s="32"/>
      <c r="G61" s="18"/>
      <c r="H61" s="18"/>
    </row>
    <row r="62" spans="3:8" x14ac:dyDescent="0.25">
      <c r="C62" s="5">
        <v>75</v>
      </c>
      <c r="D62" s="5"/>
      <c r="E62" s="6" t="s">
        <v>189</v>
      </c>
      <c r="F62" s="34">
        <f>F60+1</f>
        <v>44572</v>
      </c>
      <c r="G62" s="37">
        <f>G60+1</f>
        <v>44580</v>
      </c>
      <c r="H62" s="39">
        <f>H60+3</f>
        <v>44596</v>
      </c>
    </row>
    <row r="63" spans="3:8" x14ac:dyDescent="0.25">
      <c r="C63" s="49" t="s">
        <v>190</v>
      </c>
      <c r="D63" s="50"/>
      <c r="E63" s="51"/>
      <c r="F63" s="32"/>
      <c r="G63" s="18"/>
      <c r="H63" s="18"/>
    </row>
    <row r="64" spans="3:8" x14ac:dyDescent="0.25">
      <c r="C64" s="5">
        <v>35</v>
      </c>
      <c r="D64" s="5"/>
      <c r="E64" s="6" t="s">
        <v>191</v>
      </c>
      <c r="F64" s="34">
        <f>F62</f>
        <v>44572</v>
      </c>
      <c r="G64" s="37">
        <f>G62</f>
        <v>44580</v>
      </c>
      <c r="H64" s="39">
        <f>H62+1</f>
        <v>44597</v>
      </c>
    </row>
    <row r="65" spans="2:8" x14ac:dyDescent="0.25">
      <c r="C65" s="5">
        <v>60</v>
      </c>
      <c r="D65" s="5"/>
      <c r="E65" s="6" t="s">
        <v>139</v>
      </c>
      <c r="F65" s="34">
        <f>F64+1</f>
        <v>44573</v>
      </c>
      <c r="G65" s="37">
        <f>G64+1</f>
        <v>44581</v>
      </c>
      <c r="H65" s="39">
        <f>H64+1</f>
        <v>44598</v>
      </c>
    </row>
    <row r="66" spans="2:8" s="7" customFormat="1" x14ac:dyDescent="0.25">
      <c r="F66" s="8"/>
      <c r="G66" s="8"/>
      <c r="H66" s="8"/>
    </row>
    <row r="67" spans="2:8" ht="23.25" x14ac:dyDescent="0.25">
      <c r="B67" s="13">
        <f>C67/60</f>
        <v>26.366666666666667</v>
      </c>
      <c r="C67" s="9">
        <f>SUM(C68:C105)</f>
        <v>1582</v>
      </c>
      <c r="D67" s="9"/>
      <c r="E67" s="4" t="s">
        <v>31</v>
      </c>
    </row>
    <row r="68" spans="2:8" ht="20.100000000000001" customHeight="1" x14ac:dyDescent="0.25">
      <c r="C68" s="45" t="s">
        <v>32</v>
      </c>
      <c r="D68" s="45"/>
      <c r="E68" s="45"/>
    </row>
    <row r="69" spans="2:8" x14ac:dyDescent="0.25">
      <c r="C69" s="5">
        <v>10</v>
      </c>
      <c r="D69" s="5"/>
      <c r="E69" s="6" t="s">
        <v>33</v>
      </c>
      <c r="F69" s="34">
        <f>F65+1</f>
        <v>44574</v>
      </c>
      <c r="G69" s="37">
        <f>G65+1</f>
        <v>44582</v>
      </c>
      <c r="H69" s="39">
        <f>H65+1</f>
        <v>44599</v>
      </c>
    </row>
    <row r="70" spans="2:8" ht="20.100000000000001" customHeight="1" x14ac:dyDescent="0.25">
      <c r="C70" s="45" t="s">
        <v>193</v>
      </c>
      <c r="D70" s="45"/>
      <c r="E70" s="45"/>
    </row>
    <row r="71" spans="2:8" x14ac:dyDescent="0.25">
      <c r="C71" s="5">
        <v>35</v>
      </c>
      <c r="D71" s="5"/>
      <c r="E71" s="6" t="s">
        <v>192</v>
      </c>
      <c r="F71" s="34">
        <f>F69</f>
        <v>44574</v>
      </c>
      <c r="G71" s="37">
        <f>G69</f>
        <v>44582</v>
      </c>
      <c r="H71" s="39">
        <f>H69</f>
        <v>44599</v>
      </c>
    </row>
    <row r="72" spans="2:8" ht="20.100000000000001" customHeight="1" x14ac:dyDescent="0.25">
      <c r="C72" s="45" t="s">
        <v>194</v>
      </c>
      <c r="D72" s="45"/>
      <c r="E72" s="45"/>
    </row>
    <row r="73" spans="2:8" x14ac:dyDescent="0.25">
      <c r="C73" s="5">
        <v>10</v>
      </c>
      <c r="D73" s="5"/>
      <c r="E73" s="6" t="s">
        <v>195</v>
      </c>
      <c r="F73" s="34">
        <f>F65+1</f>
        <v>44574</v>
      </c>
      <c r="G73" s="37">
        <f>G71</f>
        <v>44582</v>
      </c>
      <c r="H73" s="39">
        <f>H71+1</f>
        <v>44600</v>
      </c>
    </row>
    <row r="74" spans="2:8" x14ac:dyDescent="0.25">
      <c r="C74" s="5">
        <v>30</v>
      </c>
      <c r="D74" s="5"/>
      <c r="E74" s="6" t="s">
        <v>196</v>
      </c>
      <c r="F74" s="34">
        <f t="shared" ref="F74:H75" si="1">F73</f>
        <v>44574</v>
      </c>
      <c r="G74" s="37">
        <f t="shared" si="1"/>
        <v>44582</v>
      </c>
      <c r="H74" s="39">
        <f t="shared" si="1"/>
        <v>44600</v>
      </c>
    </row>
    <row r="75" spans="2:8" x14ac:dyDescent="0.25">
      <c r="C75" s="5">
        <v>10</v>
      </c>
      <c r="D75" s="5"/>
      <c r="E75" s="6" t="s">
        <v>197</v>
      </c>
      <c r="F75" s="34">
        <f t="shared" si="1"/>
        <v>44574</v>
      </c>
      <c r="G75" s="37">
        <f t="shared" si="1"/>
        <v>44582</v>
      </c>
      <c r="H75" s="39">
        <f t="shared" si="1"/>
        <v>44600</v>
      </c>
    </row>
    <row r="76" spans="2:8" x14ac:dyDescent="0.25">
      <c r="C76" s="5">
        <v>10</v>
      </c>
      <c r="D76" s="5"/>
      <c r="E76" s="6" t="s">
        <v>198</v>
      </c>
      <c r="F76" s="34">
        <f>F75</f>
        <v>44574</v>
      </c>
      <c r="G76" s="37">
        <f>G75</f>
        <v>44582</v>
      </c>
      <c r="H76" s="39">
        <f>H75+1</f>
        <v>44601</v>
      </c>
    </row>
    <row r="77" spans="2:8" x14ac:dyDescent="0.25">
      <c r="C77" s="5">
        <v>25</v>
      </c>
      <c r="D77" s="5"/>
      <c r="E77" s="6" t="s">
        <v>199</v>
      </c>
      <c r="F77" s="34">
        <f>F76</f>
        <v>44574</v>
      </c>
      <c r="G77" s="37">
        <f>G76</f>
        <v>44582</v>
      </c>
      <c r="H77" s="39">
        <f>H75+1</f>
        <v>44601</v>
      </c>
    </row>
    <row r="78" spans="2:8" ht="20.100000000000001" customHeight="1" x14ac:dyDescent="0.25">
      <c r="C78" s="45" t="s">
        <v>200</v>
      </c>
      <c r="D78" s="45"/>
      <c r="E78" s="45"/>
    </row>
    <row r="79" spans="2:8" x14ac:dyDescent="0.25">
      <c r="C79" s="5">
        <v>10</v>
      </c>
      <c r="D79" s="5"/>
      <c r="E79" s="6" t="s">
        <v>201</v>
      </c>
      <c r="F79" s="34">
        <f>F77+1</f>
        <v>44575</v>
      </c>
      <c r="G79" s="37">
        <f>G77+1</f>
        <v>44583</v>
      </c>
      <c r="H79" s="39">
        <f>H77+1</f>
        <v>44602</v>
      </c>
    </row>
    <row r="80" spans="2:8" x14ac:dyDescent="0.25">
      <c r="C80" s="5">
        <v>25</v>
      </c>
      <c r="D80" s="5"/>
      <c r="E80" s="6" t="s">
        <v>202</v>
      </c>
      <c r="F80" s="34">
        <f>F79</f>
        <v>44575</v>
      </c>
      <c r="G80" s="37">
        <f>G79</f>
        <v>44583</v>
      </c>
      <c r="H80" s="39">
        <f>H79</f>
        <v>44602</v>
      </c>
    </row>
    <row r="81" spans="3:8" x14ac:dyDescent="0.25">
      <c r="C81" s="5">
        <v>32</v>
      </c>
      <c r="D81" s="5"/>
      <c r="E81" s="6" t="s">
        <v>203</v>
      </c>
      <c r="F81" s="34">
        <f>F80</f>
        <v>44575</v>
      </c>
      <c r="G81" s="37">
        <f>G80</f>
        <v>44583</v>
      </c>
      <c r="H81" s="39">
        <f>H80+1</f>
        <v>44603</v>
      </c>
    </row>
    <row r="82" spans="3:8" x14ac:dyDescent="0.25">
      <c r="C82" s="5">
        <v>135</v>
      </c>
      <c r="D82" s="5"/>
      <c r="E82" s="6" t="s">
        <v>204</v>
      </c>
      <c r="F82" s="34">
        <f>F81</f>
        <v>44575</v>
      </c>
      <c r="G82" s="37">
        <f>G81+1</f>
        <v>44584</v>
      </c>
      <c r="H82" s="39">
        <f>H81+1</f>
        <v>44604</v>
      </c>
    </row>
    <row r="83" spans="3:8" x14ac:dyDescent="0.25">
      <c r="C83" s="5">
        <v>15</v>
      </c>
      <c r="D83" s="5"/>
      <c r="E83" s="6" t="s">
        <v>205</v>
      </c>
      <c r="F83" s="34">
        <f>F82</f>
        <v>44575</v>
      </c>
      <c r="G83" s="37">
        <f>G82+1</f>
        <v>44585</v>
      </c>
      <c r="H83" s="39">
        <f>H82+2</f>
        <v>44606</v>
      </c>
    </row>
    <row r="84" spans="3:8" x14ac:dyDescent="0.25">
      <c r="C84" s="5">
        <v>25</v>
      </c>
      <c r="D84" s="5"/>
      <c r="E84" s="6" t="s">
        <v>206</v>
      </c>
      <c r="F84" s="34">
        <f>F83</f>
        <v>44575</v>
      </c>
      <c r="G84" s="37">
        <f>G83</f>
        <v>44585</v>
      </c>
      <c r="H84" s="39">
        <f>H83</f>
        <v>44606</v>
      </c>
    </row>
    <row r="85" spans="3:8" ht="20.100000000000001" customHeight="1" x14ac:dyDescent="0.25">
      <c r="C85" s="45" t="s">
        <v>208</v>
      </c>
      <c r="D85" s="45"/>
      <c r="E85" s="45"/>
    </row>
    <row r="86" spans="3:8" x14ac:dyDescent="0.25">
      <c r="C86" s="5">
        <v>10</v>
      </c>
      <c r="D86" s="5"/>
      <c r="E86" s="6" t="s">
        <v>209</v>
      </c>
      <c r="F86" s="34">
        <f>F84+1</f>
        <v>44576</v>
      </c>
      <c r="G86" s="37">
        <f>G83+1</f>
        <v>44586</v>
      </c>
      <c r="H86" s="39">
        <f>H84</f>
        <v>44606</v>
      </c>
    </row>
    <row r="87" spans="3:8" x14ac:dyDescent="0.25">
      <c r="C87" s="5">
        <v>105</v>
      </c>
      <c r="D87" s="5"/>
      <c r="E87" s="6" t="s">
        <v>210</v>
      </c>
      <c r="F87" s="34">
        <f>F86</f>
        <v>44576</v>
      </c>
      <c r="G87" s="37">
        <f>G86</f>
        <v>44586</v>
      </c>
      <c r="H87" s="39">
        <f>H86</f>
        <v>44606</v>
      </c>
    </row>
    <row r="88" spans="3:8" x14ac:dyDescent="0.25">
      <c r="C88" s="5">
        <v>135</v>
      </c>
      <c r="D88" s="5"/>
      <c r="E88" s="6" t="s">
        <v>211</v>
      </c>
      <c r="F88" s="34">
        <f>F87</f>
        <v>44576</v>
      </c>
      <c r="G88" s="37">
        <f>G87+1</f>
        <v>44587</v>
      </c>
      <c r="H88" s="39">
        <f>H87+2</f>
        <v>44608</v>
      </c>
    </row>
    <row r="89" spans="3:8" x14ac:dyDescent="0.25">
      <c r="C89" s="5">
        <v>90</v>
      </c>
      <c r="D89" s="5"/>
      <c r="E89" s="6" t="s">
        <v>212</v>
      </c>
      <c r="F89" s="34">
        <f>F88+1</f>
        <v>44577</v>
      </c>
      <c r="G89" s="37">
        <f>G88+1</f>
        <v>44588</v>
      </c>
      <c r="H89" s="39">
        <f>H88+2</f>
        <v>44610</v>
      </c>
    </row>
    <row r="90" spans="3:8" x14ac:dyDescent="0.25">
      <c r="C90" s="5">
        <v>35</v>
      </c>
      <c r="D90" s="5"/>
      <c r="E90" s="6" t="s">
        <v>213</v>
      </c>
      <c r="F90" s="34">
        <f>F89</f>
        <v>44577</v>
      </c>
      <c r="G90" s="37">
        <f>G89+1</f>
        <v>44589</v>
      </c>
      <c r="H90" s="39">
        <f>H89+1</f>
        <v>44611</v>
      </c>
    </row>
    <row r="91" spans="3:8" x14ac:dyDescent="0.25">
      <c r="C91" s="5">
        <v>50</v>
      </c>
      <c r="D91" s="5"/>
      <c r="E91" s="6" t="s">
        <v>214</v>
      </c>
      <c r="F91" s="34">
        <f>F90</f>
        <v>44577</v>
      </c>
      <c r="G91" s="37">
        <f>G90</f>
        <v>44589</v>
      </c>
      <c r="H91" s="39">
        <f>H90+1</f>
        <v>44612</v>
      </c>
    </row>
    <row r="92" spans="3:8" x14ac:dyDescent="0.25">
      <c r="C92" s="5">
        <v>15</v>
      </c>
      <c r="D92" s="5"/>
      <c r="E92" s="6" t="s">
        <v>215</v>
      </c>
      <c r="F92" s="34">
        <f>F91</f>
        <v>44577</v>
      </c>
      <c r="G92" s="37">
        <f>G91</f>
        <v>44589</v>
      </c>
      <c r="H92" s="39">
        <f>H91+1</f>
        <v>44613</v>
      </c>
    </row>
    <row r="93" spans="3:8" x14ac:dyDescent="0.25">
      <c r="C93" s="5">
        <v>15</v>
      </c>
      <c r="D93" s="5"/>
      <c r="E93" s="6" t="s">
        <v>216</v>
      </c>
      <c r="F93" s="34">
        <f>F92</f>
        <v>44577</v>
      </c>
      <c r="G93" s="37">
        <f>G92</f>
        <v>44589</v>
      </c>
      <c r="H93" s="39">
        <f>H92</f>
        <v>44613</v>
      </c>
    </row>
    <row r="94" spans="3:8" x14ac:dyDescent="0.25">
      <c r="C94" s="5">
        <v>500</v>
      </c>
      <c r="D94" s="5"/>
      <c r="E94" s="6" t="s">
        <v>217</v>
      </c>
      <c r="F94" s="34">
        <f>F93+1</f>
        <v>44578</v>
      </c>
      <c r="G94" s="37">
        <f>G93+1</f>
        <v>44590</v>
      </c>
      <c r="H94" s="39">
        <f>H93+1</f>
        <v>44614</v>
      </c>
    </row>
    <row r="95" spans="3:8" x14ac:dyDescent="0.25">
      <c r="C95" s="5">
        <v>25</v>
      </c>
      <c r="D95" s="5"/>
      <c r="E95" s="6" t="s">
        <v>218</v>
      </c>
      <c r="F95" s="34">
        <f>F94+2</f>
        <v>44580</v>
      </c>
      <c r="G95" s="37">
        <f>G94+4</f>
        <v>44594</v>
      </c>
      <c r="H95" s="39">
        <f>H94+9</f>
        <v>44623</v>
      </c>
    </row>
    <row r="96" spans="3:8" ht="20.100000000000001" customHeight="1" x14ac:dyDescent="0.25">
      <c r="C96" s="45" t="s">
        <v>207</v>
      </c>
      <c r="D96" s="45"/>
      <c r="E96" s="45"/>
    </row>
    <row r="97" spans="2:8" x14ac:dyDescent="0.25">
      <c r="C97" s="5">
        <v>10</v>
      </c>
      <c r="D97" s="5"/>
      <c r="E97" s="6" t="s">
        <v>219</v>
      </c>
      <c r="F97" s="34">
        <f>F95</f>
        <v>44580</v>
      </c>
      <c r="G97" s="37">
        <f>G95+1</f>
        <v>44595</v>
      </c>
      <c r="H97" s="39">
        <f>H95+1</f>
        <v>44624</v>
      </c>
    </row>
    <row r="98" spans="2:8" x14ac:dyDescent="0.25">
      <c r="C98" s="5">
        <v>15</v>
      </c>
      <c r="D98" s="5"/>
      <c r="E98" s="6" t="s">
        <v>220</v>
      </c>
      <c r="F98" s="34">
        <f t="shared" ref="F98:H99" si="2">F97</f>
        <v>44580</v>
      </c>
      <c r="G98" s="37">
        <f t="shared" si="2"/>
        <v>44595</v>
      </c>
      <c r="H98" s="39">
        <f t="shared" si="2"/>
        <v>44624</v>
      </c>
    </row>
    <row r="99" spans="2:8" x14ac:dyDescent="0.25">
      <c r="C99" s="5">
        <v>10</v>
      </c>
      <c r="D99" s="5"/>
      <c r="E99" s="6" t="s">
        <v>221</v>
      </c>
      <c r="F99" s="34">
        <f t="shared" si="2"/>
        <v>44580</v>
      </c>
      <c r="G99" s="37">
        <f t="shared" si="2"/>
        <v>44595</v>
      </c>
      <c r="H99" s="39">
        <f t="shared" si="2"/>
        <v>44624</v>
      </c>
    </row>
    <row r="100" spans="2:8" x14ac:dyDescent="0.25">
      <c r="C100" s="5">
        <v>65</v>
      </c>
      <c r="D100" s="5"/>
      <c r="E100" s="6" t="s">
        <v>222</v>
      </c>
      <c r="F100" s="34">
        <f>F99</f>
        <v>44580</v>
      </c>
      <c r="G100" s="37">
        <f>G99</f>
        <v>44595</v>
      </c>
      <c r="H100" s="39">
        <f>H99+1</f>
        <v>44625</v>
      </c>
    </row>
    <row r="101" spans="2:8" x14ac:dyDescent="0.25">
      <c r="C101" s="5">
        <v>20</v>
      </c>
      <c r="D101" s="5"/>
      <c r="E101" s="6" t="s">
        <v>223</v>
      </c>
      <c r="F101" s="34">
        <f>F100</f>
        <v>44580</v>
      </c>
      <c r="G101" s="37">
        <f>G100+1</f>
        <v>44596</v>
      </c>
      <c r="H101" s="39">
        <f>H100+1</f>
        <v>44626</v>
      </c>
    </row>
    <row r="102" spans="2:8" x14ac:dyDescent="0.25">
      <c r="C102" s="5">
        <v>10</v>
      </c>
      <c r="D102" s="5"/>
      <c r="E102" s="6" t="s">
        <v>224</v>
      </c>
      <c r="F102" s="34">
        <f>F101</f>
        <v>44580</v>
      </c>
      <c r="G102" s="37">
        <f>G101</f>
        <v>44596</v>
      </c>
      <c r="H102" s="39">
        <f>H101</f>
        <v>44626</v>
      </c>
    </row>
    <row r="103" spans="2:8" x14ac:dyDescent="0.25">
      <c r="C103" s="5">
        <v>15</v>
      </c>
      <c r="D103" s="5"/>
      <c r="E103" s="6" t="s">
        <v>225</v>
      </c>
      <c r="F103" s="34">
        <f>F102</f>
        <v>44580</v>
      </c>
      <c r="G103" s="37">
        <f>G102</f>
        <v>44596</v>
      </c>
      <c r="H103" s="39">
        <f>H102</f>
        <v>44626</v>
      </c>
    </row>
    <row r="104" spans="2:8" x14ac:dyDescent="0.25">
      <c r="C104" s="5">
        <v>25</v>
      </c>
      <c r="D104" s="5"/>
      <c r="E104" s="6" t="s">
        <v>226</v>
      </c>
      <c r="F104" s="34">
        <f>F103</f>
        <v>44580</v>
      </c>
      <c r="G104" s="37">
        <f>G102</f>
        <v>44596</v>
      </c>
      <c r="H104" s="39">
        <f>H103</f>
        <v>44626</v>
      </c>
    </row>
    <row r="105" spans="2:8" x14ac:dyDescent="0.25">
      <c r="C105" s="5">
        <v>60</v>
      </c>
      <c r="D105" s="5"/>
      <c r="E105" s="10" t="s">
        <v>140</v>
      </c>
      <c r="F105" s="34">
        <f>F104+1</f>
        <v>44581</v>
      </c>
      <c r="G105" s="37">
        <f>G104</f>
        <v>44596</v>
      </c>
      <c r="H105" s="39">
        <f>H104+1</f>
        <v>44627</v>
      </c>
    </row>
    <row r="106" spans="2:8" s="7" customFormat="1" x14ac:dyDescent="0.25">
      <c r="E106" s="11"/>
      <c r="F106" s="8"/>
      <c r="G106" s="8"/>
      <c r="H106" s="8"/>
    </row>
    <row r="107" spans="2:8" ht="23.25" x14ac:dyDescent="0.25">
      <c r="B107" s="13">
        <f>C107/60</f>
        <v>14.083333333333334</v>
      </c>
      <c r="C107" s="9">
        <f>SUM(C108:C140)</f>
        <v>845</v>
      </c>
      <c r="D107" s="9"/>
      <c r="E107" s="4" t="s">
        <v>81</v>
      </c>
    </row>
    <row r="108" spans="2:8" ht="20.100000000000001" customHeight="1" x14ac:dyDescent="0.25">
      <c r="C108" s="45" t="s">
        <v>32</v>
      </c>
      <c r="D108" s="45"/>
      <c r="E108" s="45"/>
    </row>
    <row r="109" spans="2:8" x14ac:dyDescent="0.25">
      <c r="C109" s="5">
        <v>10</v>
      </c>
      <c r="D109" s="5"/>
      <c r="E109" s="6" t="s">
        <v>82</v>
      </c>
      <c r="F109" s="34">
        <f>F105+1</f>
        <v>44582</v>
      </c>
      <c r="G109" s="37">
        <f>G105+1</f>
        <v>44597</v>
      </c>
      <c r="H109" s="39">
        <f>H105+1</f>
        <v>44628</v>
      </c>
    </row>
    <row r="110" spans="2:8" ht="20.100000000000001" customHeight="1" x14ac:dyDescent="0.25">
      <c r="C110" s="45" t="s">
        <v>83</v>
      </c>
      <c r="D110" s="45"/>
      <c r="E110" s="45"/>
    </row>
    <row r="111" spans="2:8" x14ac:dyDescent="0.25">
      <c r="C111" s="5">
        <v>30</v>
      </c>
      <c r="D111" s="5"/>
      <c r="E111" s="6" t="s">
        <v>84</v>
      </c>
      <c r="F111" s="34">
        <f>F109</f>
        <v>44582</v>
      </c>
      <c r="G111" s="37">
        <f>G109</f>
        <v>44597</v>
      </c>
      <c r="H111" s="39">
        <f>H109</f>
        <v>44628</v>
      </c>
    </row>
    <row r="112" spans="2:8" ht="20.100000000000001" customHeight="1" x14ac:dyDescent="0.25">
      <c r="C112" s="45" t="s">
        <v>85</v>
      </c>
      <c r="D112" s="45"/>
      <c r="E112" s="45"/>
    </row>
    <row r="113" spans="3:8" x14ac:dyDescent="0.25">
      <c r="C113" s="5">
        <v>95</v>
      </c>
      <c r="D113" s="5"/>
      <c r="E113" s="6" t="s">
        <v>86</v>
      </c>
      <c r="F113" s="34">
        <f>F111</f>
        <v>44582</v>
      </c>
      <c r="G113" s="37">
        <f>G111+1</f>
        <v>44598</v>
      </c>
      <c r="H113" s="39">
        <f>H111+1</f>
        <v>44629</v>
      </c>
    </row>
    <row r="114" spans="3:8" x14ac:dyDescent="0.25">
      <c r="C114" s="5">
        <v>45</v>
      </c>
      <c r="D114" s="5"/>
      <c r="E114" s="6" t="s">
        <v>87</v>
      </c>
      <c r="F114" s="34">
        <f t="shared" ref="F114:F119" si="3">F113</f>
        <v>44582</v>
      </c>
      <c r="G114" s="37">
        <f>G113+1</f>
        <v>44599</v>
      </c>
      <c r="H114" s="39">
        <f>H113+2</f>
        <v>44631</v>
      </c>
    </row>
    <row r="115" spans="3:8" x14ac:dyDescent="0.25">
      <c r="C115" s="5">
        <v>20</v>
      </c>
      <c r="D115" s="5"/>
      <c r="E115" s="6" t="s">
        <v>88</v>
      </c>
      <c r="F115" s="34">
        <f t="shared" si="3"/>
        <v>44582</v>
      </c>
      <c r="G115" s="37">
        <f>G114</f>
        <v>44599</v>
      </c>
      <c r="H115" s="39">
        <f>H114+1</f>
        <v>44632</v>
      </c>
    </row>
    <row r="116" spans="3:8" x14ac:dyDescent="0.25">
      <c r="C116" s="5">
        <v>45</v>
      </c>
      <c r="D116" s="5"/>
      <c r="E116" s="6" t="s">
        <v>89</v>
      </c>
      <c r="F116" s="34">
        <f t="shared" si="3"/>
        <v>44582</v>
      </c>
      <c r="G116" s="37">
        <f>G115</f>
        <v>44599</v>
      </c>
      <c r="H116" s="39">
        <f>H115</f>
        <v>44632</v>
      </c>
    </row>
    <row r="117" spans="3:8" x14ac:dyDescent="0.25">
      <c r="C117" s="5">
        <v>30</v>
      </c>
      <c r="D117" s="5"/>
      <c r="E117" s="6" t="s">
        <v>90</v>
      </c>
      <c r="F117" s="34">
        <f t="shared" si="3"/>
        <v>44582</v>
      </c>
      <c r="G117" s="37">
        <f>G116</f>
        <v>44599</v>
      </c>
      <c r="H117" s="39">
        <f>H116+1</f>
        <v>44633</v>
      </c>
    </row>
    <row r="118" spans="3:8" x14ac:dyDescent="0.25">
      <c r="C118" s="5">
        <v>45</v>
      </c>
      <c r="D118" s="5"/>
      <c r="E118" s="6" t="s">
        <v>91</v>
      </c>
      <c r="F118" s="34">
        <f t="shared" si="3"/>
        <v>44582</v>
      </c>
      <c r="G118" s="37">
        <f>G117+1</f>
        <v>44600</v>
      </c>
      <c r="H118" s="39">
        <f>H117+1</f>
        <v>44634</v>
      </c>
    </row>
    <row r="119" spans="3:8" x14ac:dyDescent="0.25">
      <c r="C119" s="5">
        <v>15</v>
      </c>
      <c r="D119" s="5"/>
      <c r="E119" s="6" t="s">
        <v>92</v>
      </c>
      <c r="F119" s="34">
        <f t="shared" si="3"/>
        <v>44582</v>
      </c>
      <c r="G119" s="37">
        <f>G118</f>
        <v>44600</v>
      </c>
      <c r="H119" s="39">
        <f>H118</f>
        <v>44634</v>
      </c>
    </row>
    <row r="120" spans="3:8" ht="20.100000000000001" customHeight="1" x14ac:dyDescent="0.25">
      <c r="C120" s="45" t="s">
        <v>93</v>
      </c>
      <c r="D120" s="45"/>
      <c r="E120" s="45"/>
    </row>
    <row r="121" spans="3:8" x14ac:dyDescent="0.25">
      <c r="C121" s="5">
        <v>20</v>
      </c>
      <c r="D121" s="5"/>
      <c r="E121" s="6" t="s">
        <v>94</v>
      </c>
      <c r="F121" s="34">
        <f>F119+1</f>
        <v>44583</v>
      </c>
      <c r="G121" s="37">
        <f>G119+1</f>
        <v>44601</v>
      </c>
      <c r="H121" s="39">
        <f>H119+1</f>
        <v>44635</v>
      </c>
    </row>
    <row r="122" spans="3:8" x14ac:dyDescent="0.25">
      <c r="C122" s="5">
        <v>15</v>
      </c>
      <c r="D122" s="5"/>
      <c r="E122" s="6" t="s">
        <v>95</v>
      </c>
      <c r="F122" s="34">
        <f>F121</f>
        <v>44583</v>
      </c>
      <c r="G122" s="37">
        <f>G121</f>
        <v>44601</v>
      </c>
      <c r="H122" s="39">
        <f>H121</f>
        <v>44635</v>
      </c>
    </row>
    <row r="123" spans="3:8" x14ac:dyDescent="0.25">
      <c r="C123" s="5">
        <v>65</v>
      </c>
      <c r="D123" s="5"/>
      <c r="E123" s="6" t="s">
        <v>96</v>
      </c>
      <c r="F123" s="34">
        <f>F122</f>
        <v>44583</v>
      </c>
      <c r="G123" s="37">
        <f>G122</f>
        <v>44601</v>
      </c>
      <c r="H123" s="39">
        <f>H122+1</f>
        <v>44636</v>
      </c>
    </row>
    <row r="124" spans="3:8" x14ac:dyDescent="0.25">
      <c r="C124" s="5">
        <v>15</v>
      </c>
      <c r="D124" s="5"/>
      <c r="E124" s="6" t="s">
        <v>97</v>
      </c>
      <c r="F124" s="34">
        <f>F123</f>
        <v>44583</v>
      </c>
      <c r="G124" s="37">
        <f>G123</f>
        <v>44601</v>
      </c>
      <c r="H124" s="39">
        <f>H123</f>
        <v>44636</v>
      </c>
    </row>
    <row r="125" spans="3:8" ht="20.100000000000001" customHeight="1" x14ac:dyDescent="0.25">
      <c r="C125" s="45" t="s">
        <v>98</v>
      </c>
      <c r="D125" s="45"/>
      <c r="E125" s="45"/>
    </row>
    <row r="126" spans="3:8" x14ac:dyDescent="0.25">
      <c r="C126" s="5">
        <v>15</v>
      </c>
      <c r="D126" s="5"/>
      <c r="E126" s="6" t="s">
        <v>99</v>
      </c>
      <c r="F126" s="34">
        <f>F124</f>
        <v>44583</v>
      </c>
      <c r="G126" s="37">
        <f>G124+1</f>
        <v>44602</v>
      </c>
      <c r="H126" s="39">
        <f>H124+1</f>
        <v>44637</v>
      </c>
    </row>
    <row r="127" spans="3:8" x14ac:dyDescent="0.25">
      <c r="C127" s="5">
        <v>20</v>
      </c>
      <c r="D127" s="5"/>
      <c r="E127" s="6" t="s">
        <v>100</v>
      </c>
      <c r="F127" s="34">
        <f>F126</f>
        <v>44583</v>
      </c>
      <c r="G127" s="37">
        <f>G126</f>
        <v>44602</v>
      </c>
      <c r="H127" s="39">
        <f>H126</f>
        <v>44637</v>
      </c>
    </row>
    <row r="128" spans="3:8" ht="20.100000000000001" customHeight="1" x14ac:dyDescent="0.25">
      <c r="C128" s="45" t="s">
        <v>101</v>
      </c>
      <c r="D128" s="45"/>
      <c r="E128" s="45"/>
    </row>
    <row r="129" spans="2:8" x14ac:dyDescent="0.25">
      <c r="C129" s="5">
        <v>20</v>
      </c>
      <c r="D129" s="5"/>
      <c r="E129" s="6" t="s">
        <v>102</v>
      </c>
      <c r="F129" s="34">
        <f>F127</f>
        <v>44583</v>
      </c>
      <c r="G129" s="37">
        <f>G127</f>
        <v>44602</v>
      </c>
      <c r="H129" s="39">
        <f>H127</f>
        <v>44637</v>
      </c>
    </row>
    <row r="130" spans="2:8" ht="20.100000000000001" customHeight="1" x14ac:dyDescent="0.25">
      <c r="C130" s="45" t="s">
        <v>103</v>
      </c>
      <c r="D130" s="45"/>
      <c r="E130" s="45"/>
    </row>
    <row r="131" spans="2:8" x14ac:dyDescent="0.25">
      <c r="C131" s="5">
        <v>190</v>
      </c>
      <c r="D131" s="5"/>
      <c r="E131" s="6" t="s">
        <v>104</v>
      </c>
      <c r="F131" s="34">
        <f>F129+1</f>
        <v>44584</v>
      </c>
      <c r="G131" s="37">
        <f>G129+1</f>
        <v>44603</v>
      </c>
      <c r="H131" s="39">
        <f>H129+1</f>
        <v>44638</v>
      </c>
    </row>
    <row r="132" spans="2:8" ht="20.100000000000001" customHeight="1" x14ac:dyDescent="0.25">
      <c r="C132" s="45" t="s">
        <v>105</v>
      </c>
      <c r="D132" s="45"/>
      <c r="E132" s="45"/>
    </row>
    <row r="133" spans="2:8" x14ac:dyDescent="0.25">
      <c r="C133" s="5">
        <v>25</v>
      </c>
      <c r="D133" s="5"/>
      <c r="E133" s="6" t="s">
        <v>106</v>
      </c>
      <c r="F133" s="34">
        <f>F131</f>
        <v>44584</v>
      </c>
      <c r="G133" s="37">
        <f>G131+1</f>
        <v>44604</v>
      </c>
      <c r="H133" s="39">
        <f>H131+2</f>
        <v>44640</v>
      </c>
    </row>
    <row r="134" spans="2:8" x14ac:dyDescent="0.25">
      <c r="C134" s="5">
        <v>10</v>
      </c>
      <c r="D134" s="5"/>
      <c r="E134" s="6" t="s">
        <v>107</v>
      </c>
      <c r="F134" s="34">
        <f>F133</f>
        <v>44584</v>
      </c>
      <c r="G134" s="37">
        <f>G133</f>
        <v>44604</v>
      </c>
      <c r="H134" s="39">
        <f>H133</f>
        <v>44640</v>
      </c>
    </row>
    <row r="135" spans="2:8" ht="20.100000000000001" customHeight="1" x14ac:dyDescent="0.25">
      <c r="C135" s="45" t="s">
        <v>108</v>
      </c>
      <c r="D135" s="45"/>
      <c r="E135" s="45"/>
    </row>
    <row r="136" spans="2:8" x14ac:dyDescent="0.25">
      <c r="C136" s="5">
        <v>10</v>
      </c>
      <c r="D136" s="5"/>
      <c r="E136" s="6" t="s">
        <v>109</v>
      </c>
      <c r="F136" s="34">
        <f>F134+1</f>
        <v>44585</v>
      </c>
      <c r="G136" s="37">
        <f>G134</f>
        <v>44604</v>
      </c>
      <c r="H136" s="39">
        <f>H134</f>
        <v>44640</v>
      </c>
    </row>
    <row r="137" spans="2:8" x14ac:dyDescent="0.25">
      <c r="C137" s="5">
        <v>15</v>
      </c>
      <c r="D137" s="5"/>
      <c r="E137" s="6" t="s">
        <v>110</v>
      </c>
      <c r="F137" s="34">
        <f t="shared" ref="F137:H139" si="4">F136</f>
        <v>44585</v>
      </c>
      <c r="G137" s="37">
        <f t="shared" si="4"/>
        <v>44604</v>
      </c>
      <c r="H137" s="39">
        <f t="shared" si="4"/>
        <v>44640</v>
      </c>
    </row>
    <row r="138" spans="2:8" x14ac:dyDescent="0.25">
      <c r="C138" s="5">
        <v>15</v>
      </c>
      <c r="D138" s="5"/>
      <c r="E138" s="6" t="s">
        <v>111</v>
      </c>
      <c r="F138" s="34">
        <f t="shared" si="4"/>
        <v>44585</v>
      </c>
      <c r="G138" s="37">
        <f t="shared" si="4"/>
        <v>44604</v>
      </c>
      <c r="H138" s="39">
        <f t="shared" si="4"/>
        <v>44640</v>
      </c>
    </row>
    <row r="139" spans="2:8" x14ac:dyDescent="0.25">
      <c r="C139" s="5">
        <v>15</v>
      </c>
      <c r="D139" s="5"/>
      <c r="E139" s="6" t="s">
        <v>112</v>
      </c>
      <c r="F139" s="34">
        <f t="shared" si="4"/>
        <v>44585</v>
      </c>
      <c r="G139" s="37">
        <f t="shared" si="4"/>
        <v>44604</v>
      </c>
      <c r="H139" s="39">
        <f t="shared" si="4"/>
        <v>44640</v>
      </c>
    </row>
    <row r="140" spans="2:8" x14ac:dyDescent="0.25">
      <c r="C140" s="5">
        <v>60</v>
      </c>
      <c r="D140" s="5"/>
      <c r="E140" s="6" t="s">
        <v>141</v>
      </c>
      <c r="F140" s="34">
        <f>F139</f>
        <v>44585</v>
      </c>
      <c r="G140" s="37">
        <f>G139+1</f>
        <v>44605</v>
      </c>
      <c r="H140" s="39">
        <f>H139+1</f>
        <v>44641</v>
      </c>
    </row>
    <row r="141" spans="2:8" s="7" customFormat="1" x14ac:dyDescent="0.25">
      <c r="F141" s="8"/>
      <c r="G141" s="8"/>
      <c r="H141" s="8"/>
    </row>
    <row r="142" spans="2:8" ht="23.25" x14ac:dyDescent="0.25">
      <c r="B142" s="13">
        <f>C142/60</f>
        <v>56.666666666666664</v>
      </c>
      <c r="C142" s="9">
        <f>SUM(C143:C170)</f>
        <v>3400</v>
      </c>
      <c r="D142" s="9"/>
      <c r="E142" s="4" t="s">
        <v>113</v>
      </c>
    </row>
    <row r="143" spans="2:8" ht="20.100000000000001" customHeight="1" x14ac:dyDescent="0.25">
      <c r="C143" s="45" t="s">
        <v>32</v>
      </c>
      <c r="D143" s="45"/>
      <c r="E143" s="45"/>
    </row>
    <row r="144" spans="2:8" x14ac:dyDescent="0.25">
      <c r="C144" s="5">
        <v>10</v>
      </c>
      <c r="D144" s="5"/>
      <c r="E144" s="6" t="s">
        <v>114</v>
      </c>
      <c r="F144" s="34">
        <f>F140+1</f>
        <v>44586</v>
      </c>
      <c r="G144" s="37">
        <f>G140+1</f>
        <v>44606</v>
      </c>
      <c r="H144" s="39">
        <f>H140+1</f>
        <v>44642</v>
      </c>
    </row>
    <row r="145" spans="3:8" ht="20.100000000000001" customHeight="1" x14ac:dyDescent="0.25">
      <c r="C145" s="45" t="s">
        <v>115</v>
      </c>
      <c r="D145" s="45"/>
      <c r="E145" s="45"/>
    </row>
    <row r="146" spans="3:8" x14ac:dyDescent="0.25">
      <c r="C146" s="5">
        <v>15</v>
      </c>
      <c r="D146" s="5"/>
      <c r="E146" s="6" t="s">
        <v>116</v>
      </c>
      <c r="F146" s="34">
        <f>F144</f>
        <v>44586</v>
      </c>
      <c r="G146" s="37">
        <f>G144</f>
        <v>44606</v>
      </c>
      <c r="H146" s="39">
        <f>H144</f>
        <v>44642</v>
      </c>
    </row>
    <row r="147" spans="3:8" ht="20.100000000000001" customHeight="1" x14ac:dyDescent="0.25">
      <c r="C147" s="45" t="s">
        <v>117</v>
      </c>
      <c r="D147" s="45"/>
      <c r="E147" s="45"/>
    </row>
    <row r="148" spans="3:8" x14ac:dyDescent="0.25">
      <c r="C148" s="5">
        <v>130</v>
      </c>
      <c r="D148" s="5"/>
      <c r="E148" s="6" t="s">
        <v>118</v>
      </c>
      <c r="F148" s="34">
        <f>F146</f>
        <v>44586</v>
      </c>
      <c r="G148" s="37">
        <f>G146</f>
        <v>44606</v>
      </c>
      <c r="H148" s="39">
        <f>H146+1</f>
        <v>44643</v>
      </c>
    </row>
    <row r="149" spans="3:8" x14ac:dyDescent="0.25">
      <c r="C149" s="5">
        <v>20</v>
      </c>
      <c r="D149" s="5"/>
      <c r="E149" s="6" t="s">
        <v>119</v>
      </c>
      <c r="F149" s="34">
        <f>F148</f>
        <v>44586</v>
      </c>
      <c r="G149" s="37">
        <f>G148</f>
        <v>44606</v>
      </c>
      <c r="H149" s="39">
        <f>H148+2</f>
        <v>44645</v>
      </c>
    </row>
    <row r="150" spans="3:8" x14ac:dyDescent="0.25">
      <c r="C150" s="5">
        <v>640</v>
      </c>
      <c r="D150" s="5"/>
      <c r="E150" s="6" t="s">
        <v>120</v>
      </c>
      <c r="F150" s="34">
        <f>F149+1</f>
        <v>44587</v>
      </c>
      <c r="G150" s="37">
        <f>G149+1</f>
        <v>44607</v>
      </c>
      <c r="H150" s="39">
        <f>H149+1</f>
        <v>44646</v>
      </c>
    </row>
    <row r="151" spans="3:8" x14ac:dyDescent="0.25">
      <c r="C151" s="5">
        <v>620</v>
      </c>
      <c r="D151" s="5"/>
      <c r="E151" s="6" t="s">
        <v>121</v>
      </c>
      <c r="F151" s="34">
        <f>F150+3</f>
        <v>44590</v>
      </c>
      <c r="G151" s="37">
        <f>G150+8</f>
        <v>44615</v>
      </c>
      <c r="H151" s="39">
        <f>H150+10</f>
        <v>44656</v>
      </c>
    </row>
    <row r="152" spans="3:8" x14ac:dyDescent="0.25">
      <c r="C152" s="5">
        <v>650</v>
      </c>
      <c r="D152" s="5"/>
      <c r="E152" s="6" t="s">
        <v>122</v>
      </c>
      <c r="F152" s="34">
        <f>F151+3</f>
        <v>44593</v>
      </c>
      <c r="G152" s="37">
        <f>G151+8</f>
        <v>44623</v>
      </c>
      <c r="H152" s="39">
        <f>H151+10</f>
        <v>44666</v>
      </c>
    </row>
    <row r="153" spans="3:8" x14ac:dyDescent="0.25">
      <c r="C153" s="5">
        <v>265</v>
      </c>
      <c r="D153" s="5"/>
      <c r="E153" s="6" t="s">
        <v>123</v>
      </c>
      <c r="F153" s="34">
        <f>F152+3</f>
        <v>44596</v>
      </c>
      <c r="G153" s="37">
        <f>G152+8</f>
        <v>44631</v>
      </c>
      <c r="H153" s="39">
        <f>H152+10</f>
        <v>44676</v>
      </c>
    </row>
    <row r="154" spans="3:8" x14ac:dyDescent="0.25">
      <c r="C154" s="5">
        <v>75</v>
      </c>
      <c r="D154" s="5"/>
      <c r="E154" s="6" t="s">
        <v>124</v>
      </c>
      <c r="F154" s="34">
        <f>F153+3</f>
        <v>44599</v>
      </c>
      <c r="G154" s="37">
        <f>G153+4</f>
        <v>44635</v>
      </c>
      <c r="H154" s="39">
        <f>H153+5</f>
        <v>44681</v>
      </c>
    </row>
    <row r="155" spans="3:8" x14ac:dyDescent="0.25">
      <c r="C155" s="5">
        <v>30</v>
      </c>
      <c r="D155" s="5"/>
      <c r="E155" s="6" t="s">
        <v>125</v>
      </c>
      <c r="F155" s="34">
        <f>F154</f>
        <v>44599</v>
      </c>
      <c r="G155" s="37">
        <f>G154+1</f>
        <v>44636</v>
      </c>
      <c r="H155" s="39">
        <f>H154+1</f>
        <v>44682</v>
      </c>
    </row>
    <row r="156" spans="3:8" x14ac:dyDescent="0.25">
      <c r="C156" s="5">
        <v>30</v>
      </c>
      <c r="D156" s="5"/>
      <c r="E156" s="6" t="s">
        <v>126</v>
      </c>
      <c r="F156" s="34">
        <f>F155</f>
        <v>44599</v>
      </c>
      <c r="G156" s="37">
        <f>G155</f>
        <v>44636</v>
      </c>
      <c r="H156" s="39">
        <f>H155</f>
        <v>44682</v>
      </c>
    </row>
    <row r="157" spans="3:8" ht="20.100000000000001" customHeight="1" x14ac:dyDescent="0.25">
      <c r="C157" s="45" t="s">
        <v>163</v>
      </c>
      <c r="D157" s="45"/>
      <c r="E157" s="45"/>
    </row>
    <row r="158" spans="3:8" x14ac:dyDescent="0.25">
      <c r="C158" s="5">
        <v>100</v>
      </c>
      <c r="D158" s="5"/>
      <c r="E158" s="6" t="s">
        <v>127</v>
      </c>
      <c r="F158" s="16" t="s">
        <v>152</v>
      </c>
      <c r="G158" s="16" t="s">
        <v>152</v>
      </c>
      <c r="H158" s="16" t="s">
        <v>152</v>
      </c>
    </row>
    <row r="159" spans="3:8" x14ac:dyDescent="0.25">
      <c r="C159" s="5">
        <v>210</v>
      </c>
      <c r="D159" s="5"/>
      <c r="E159" s="6" t="s">
        <v>128</v>
      </c>
      <c r="F159" s="16" t="s">
        <v>152</v>
      </c>
      <c r="G159" s="16" t="s">
        <v>152</v>
      </c>
      <c r="H159" s="16" t="s">
        <v>152</v>
      </c>
    </row>
    <row r="160" spans="3:8" x14ac:dyDescent="0.25">
      <c r="C160" s="5">
        <v>120</v>
      </c>
      <c r="D160" s="5"/>
      <c r="E160" s="6" t="s">
        <v>129</v>
      </c>
      <c r="F160" s="16" t="s">
        <v>152</v>
      </c>
      <c r="G160" s="16" t="s">
        <v>152</v>
      </c>
      <c r="H160" s="16" t="s">
        <v>152</v>
      </c>
    </row>
    <row r="161" spans="3:8" ht="20.100000000000001" customHeight="1" x14ac:dyDescent="0.25">
      <c r="C161" s="45" t="s">
        <v>130</v>
      </c>
      <c r="D161" s="45"/>
      <c r="E161" s="45"/>
    </row>
    <row r="162" spans="3:8" x14ac:dyDescent="0.25">
      <c r="C162" s="5">
        <v>155</v>
      </c>
      <c r="D162" s="5"/>
      <c r="E162" s="6" t="s">
        <v>131</v>
      </c>
      <c r="F162" s="16" t="s">
        <v>152</v>
      </c>
      <c r="G162" s="16" t="s">
        <v>152</v>
      </c>
      <c r="H162" s="16" t="s">
        <v>152</v>
      </c>
    </row>
    <row r="163" spans="3:8" x14ac:dyDescent="0.25">
      <c r="C163" s="5">
        <v>10</v>
      </c>
      <c r="D163" s="5"/>
      <c r="E163" s="6" t="s">
        <v>142</v>
      </c>
      <c r="F163" s="16" t="s">
        <v>152</v>
      </c>
      <c r="G163" s="16" t="s">
        <v>152</v>
      </c>
      <c r="H163" s="16" t="s">
        <v>152</v>
      </c>
    </row>
    <row r="164" spans="3:8" x14ac:dyDescent="0.25">
      <c r="C164" s="5">
        <v>75</v>
      </c>
      <c r="D164" s="5"/>
      <c r="E164" s="6" t="s">
        <v>143</v>
      </c>
      <c r="F164" s="16" t="s">
        <v>152</v>
      </c>
      <c r="G164" s="16" t="s">
        <v>152</v>
      </c>
      <c r="H164" s="16" t="s">
        <v>152</v>
      </c>
    </row>
    <row r="165" spans="3:8" x14ac:dyDescent="0.25">
      <c r="C165" s="5">
        <v>120</v>
      </c>
      <c r="D165" s="5"/>
      <c r="E165" s="6" t="s">
        <v>144</v>
      </c>
      <c r="F165" s="16" t="s">
        <v>152</v>
      </c>
      <c r="G165" s="16" t="s">
        <v>152</v>
      </c>
      <c r="H165" s="16" t="s">
        <v>152</v>
      </c>
    </row>
    <row r="166" spans="3:8" x14ac:dyDescent="0.25">
      <c r="C166" s="5">
        <v>10</v>
      </c>
      <c r="D166" s="5"/>
      <c r="E166" s="6" t="s">
        <v>145</v>
      </c>
      <c r="F166" s="16" t="s">
        <v>152</v>
      </c>
      <c r="G166" s="16" t="s">
        <v>152</v>
      </c>
      <c r="H166" s="16" t="s">
        <v>152</v>
      </c>
    </row>
    <row r="167" spans="3:8" x14ac:dyDescent="0.25">
      <c r="C167" s="5">
        <v>5</v>
      </c>
      <c r="D167" s="5"/>
      <c r="E167" s="6" t="s">
        <v>132</v>
      </c>
      <c r="F167" s="16" t="s">
        <v>152</v>
      </c>
      <c r="G167" s="16" t="s">
        <v>152</v>
      </c>
      <c r="H167" s="16" t="s">
        <v>152</v>
      </c>
    </row>
    <row r="168" spans="3:8" x14ac:dyDescent="0.25">
      <c r="C168" s="5">
        <v>30</v>
      </c>
      <c r="D168" s="5"/>
      <c r="E168" s="6" t="s">
        <v>133</v>
      </c>
      <c r="F168" s="16" t="s">
        <v>152</v>
      </c>
      <c r="G168" s="16" t="s">
        <v>152</v>
      </c>
      <c r="H168" s="16" t="s">
        <v>152</v>
      </c>
    </row>
    <row r="169" spans="3:8" x14ac:dyDescent="0.25">
      <c r="C169" s="5">
        <v>20</v>
      </c>
      <c r="D169" s="5"/>
      <c r="E169" s="6" t="s">
        <v>134</v>
      </c>
      <c r="F169" s="16" t="s">
        <v>152</v>
      </c>
      <c r="G169" s="16" t="s">
        <v>152</v>
      </c>
      <c r="H169" s="16" t="s">
        <v>152</v>
      </c>
    </row>
    <row r="170" spans="3:8" x14ac:dyDescent="0.25">
      <c r="C170" s="5">
        <v>60</v>
      </c>
      <c r="D170" s="5"/>
      <c r="E170" s="6" t="s">
        <v>146</v>
      </c>
      <c r="F170" s="16" t="s">
        <v>152</v>
      </c>
      <c r="G170" s="16" t="s">
        <v>152</v>
      </c>
      <c r="H170" s="16" t="s">
        <v>152</v>
      </c>
    </row>
    <row r="173" spans="3:8" ht="24.95" customHeight="1" x14ac:dyDescent="0.4">
      <c r="C173" s="46" t="s">
        <v>153</v>
      </c>
      <c r="D173" s="46"/>
      <c r="E173" s="46"/>
      <c r="F173" s="35">
        <f>F156+30</f>
        <v>44629</v>
      </c>
      <c r="G173" s="41">
        <f>G156+30</f>
        <v>44666</v>
      </c>
      <c r="H173" s="40">
        <f>H156+30</f>
        <v>44712</v>
      </c>
    </row>
  </sheetData>
  <mergeCells count="43">
    <mergeCell ref="C26:E26"/>
    <mergeCell ref="B8:C8"/>
    <mergeCell ref="D8:E8"/>
    <mergeCell ref="B10:C10"/>
    <mergeCell ref="D10:E10"/>
    <mergeCell ref="B12:C12"/>
    <mergeCell ref="D12:E12"/>
    <mergeCell ref="B14:C14"/>
    <mergeCell ref="D14:E14"/>
    <mergeCell ref="B2:E2"/>
    <mergeCell ref="B4:E4"/>
    <mergeCell ref="B6:C6"/>
    <mergeCell ref="C72:E72"/>
    <mergeCell ref="C78:E78"/>
    <mergeCell ref="C85:E85"/>
    <mergeCell ref="C96:E96"/>
    <mergeCell ref="C28:E28"/>
    <mergeCell ref="C30:E30"/>
    <mergeCell ref="C37:E37"/>
    <mergeCell ref="C52:E52"/>
    <mergeCell ref="C68:E68"/>
    <mergeCell ref="C70:E70"/>
    <mergeCell ref="C110:E110"/>
    <mergeCell ref="C112:E112"/>
    <mergeCell ref="C120:E120"/>
    <mergeCell ref="C125:E125"/>
    <mergeCell ref="C128:E128"/>
    <mergeCell ref="C157:E157"/>
    <mergeCell ref="C161:E161"/>
    <mergeCell ref="C173:E173"/>
    <mergeCell ref="C40:E40"/>
    <mergeCell ref="C47:E47"/>
    <mergeCell ref="C54:E54"/>
    <mergeCell ref="C56:E56"/>
    <mergeCell ref="C61:E61"/>
    <mergeCell ref="C63:E63"/>
    <mergeCell ref="C130:E130"/>
    <mergeCell ref="C132:E132"/>
    <mergeCell ref="C135:E135"/>
    <mergeCell ref="C143:E143"/>
    <mergeCell ref="C145:E145"/>
    <mergeCell ref="C147:E147"/>
    <mergeCell ref="C108:E108"/>
  </mergeCells>
  <dataValidations count="1">
    <dataValidation type="list" allowBlank="1" showInputMessage="1" showErrorMessage="1" sqref="D10:E10">
      <formula1>$F$16:$H$16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02"/>
  <sheetViews>
    <sheetView showGridLines="0" showRowColHeaders="0" zoomScaleNormal="100" workbookViewId="0">
      <pane ySplit="17" topLeftCell="A18" activePane="bottomLeft" state="frozen"/>
      <selection pane="bottomLeft" activeCell="D8" sqref="D8:E8"/>
    </sheetView>
  </sheetViews>
  <sheetFormatPr baseColWidth="10" defaultRowHeight="15" x14ac:dyDescent="0.25"/>
  <cols>
    <col min="1" max="1" width="11.42578125" style="1"/>
    <col min="2" max="2" width="7.5703125" style="1" customWidth="1"/>
    <col min="3" max="3" width="8.85546875" style="1" customWidth="1"/>
    <col min="4" max="4" width="5.140625" style="1" customWidth="1"/>
    <col min="5" max="5" width="107.5703125" style="1" customWidth="1"/>
    <col min="6" max="6" width="23.85546875" style="2" customWidth="1"/>
    <col min="7" max="7" width="23.5703125" style="2" customWidth="1"/>
    <col min="8" max="8" width="23.140625" style="2" customWidth="1"/>
    <col min="9" max="16384" width="11.42578125" style="1"/>
  </cols>
  <sheetData>
    <row r="1" spans="2:8" ht="114" customHeight="1" x14ac:dyDescent="0.25"/>
    <row r="2" spans="2:8" x14ac:dyDescent="0.25">
      <c r="B2" s="42" t="s">
        <v>233</v>
      </c>
      <c r="C2" s="43"/>
      <c r="D2" s="43"/>
      <c r="E2" s="44"/>
    </row>
    <row r="3" spans="2:8" s="7" customFormat="1" x14ac:dyDescent="0.25">
      <c r="B3" s="23"/>
      <c r="C3" s="24"/>
      <c r="D3" s="23"/>
      <c r="E3" s="24"/>
      <c r="F3" s="8"/>
      <c r="G3" s="8"/>
      <c r="H3" s="8"/>
    </row>
    <row r="4" spans="2:8" x14ac:dyDescent="0.25">
      <c r="B4" s="42" t="s">
        <v>154</v>
      </c>
      <c r="C4" s="43"/>
      <c r="D4" s="43"/>
      <c r="E4" s="44"/>
    </row>
    <row r="6" spans="2:8" ht="15.75" x14ac:dyDescent="0.25">
      <c r="B6" s="47" t="s">
        <v>149</v>
      </c>
      <c r="C6" s="48"/>
      <c r="D6" s="71">
        <f>B21+B28+B56+B108+B145+B152+B194+B234+B271</f>
        <v>215.29999999999998</v>
      </c>
      <c r="E6" s="72" t="s">
        <v>150</v>
      </c>
    </row>
    <row r="8" spans="2:8" ht="15.75" x14ac:dyDescent="0.25">
      <c r="B8" s="69" t="s">
        <v>230</v>
      </c>
      <c r="C8" s="70"/>
      <c r="D8" s="76">
        <v>44562</v>
      </c>
      <c r="E8" s="77"/>
    </row>
    <row r="9" spans="2:8" s="7" customFormat="1" x14ac:dyDescent="0.25">
      <c r="B9" s="62"/>
      <c r="C9" s="64"/>
      <c r="D9" s="78"/>
      <c r="E9" s="79"/>
      <c r="F9" s="8"/>
      <c r="G9" s="8"/>
      <c r="H9" s="8"/>
    </row>
    <row r="10" spans="2:8" ht="15.75" x14ac:dyDescent="0.25">
      <c r="B10" s="69" t="s">
        <v>232</v>
      </c>
      <c r="C10" s="70"/>
      <c r="D10" s="76" t="s">
        <v>135</v>
      </c>
      <c r="E10" s="77"/>
    </row>
    <row r="12" spans="2:8" x14ac:dyDescent="0.25">
      <c r="B12" s="60" t="s">
        <v>229</v>
      </c>
      <c r="C12" s="61"/>
      <c r="D12" s="66">
        <f>IF(D10=F16,F285,IF(D10:D10=G16,G285,H285))</f>
        <v>44626</v>
      </c>
      <c r="E12" s="67"/>
    </row>
    <row r="13" spans="2:8" s="7" customFormat="1" x14ac:dyDescent="0.25">
      <c r="B13" s="23"/>
      <c r="C13" s="24"/>
      <c r="D13" s="68"/>
      <c r="E13" s="68"/>
      <c r="F13" s="8"/>
      <c r="G13" s="8"/>
      <c r="H13" s="8"/>
    </row>
    <row r="14" spans="2:8" x14ac:dyDescent="0.25">
      <c r="B14" s="60" t="s">
        <v>231</v>
      </c>
      <c r="C14" s="61"/>
      <c r="D14" s="66">
        <f>IF(D10=F16,F302,IF(D10=G16,G302,H302))</f>
        <v>44656</v>
      </c>
      <c r="E14" s="67"/>
    </row>
    <row r="16" spans="2:8" ht="22.5" x14ac:dyDescent="0.25">
      <c r="B16" s="14" t="s">
        <v>148</v>
      </c>
      <c r="C16" s="14" t="s">
        <v>138</v>
      </c>
      <c r="D16" s="15"/>
      <c r="F16" s="87" t="s">
        <v>135</v>
      </c>
      <c r="G16" s="88" t="s">
        <v>136</v>
      </c>
      <c r="H16" s="89" t="s">
        <v>137</v>
      </c>
    </row>
    <row r="17" spans="1:8" x14ac:dyDescent="0.25">
      <c r="F17" s="25" t="s">
        <v>155</v>
      </c>
      <c r="G17" s="25" t="s">
        <v>156</v>
      </c>
      <c r="H17" s="26" t="s">
        <v>157</v>
      </c>
    </row>
    <row r="18" spans="1:8" x14ac:dyDescent="0.25">
      <c r="F18" s="31"/>
      <c r="G18" s="31"/>
      <c r="H18" s="26"/>
    </row>
    <row r="19" spans="1:8" s="59" customFormat="1" ht="21" x14ac:dyDescent="0.35">
      <c r="A19" s="56" t="s">
        <v>227</v>
      </c>
      <c r="B19" s="57"/>
      <c r="C19" s="57"/>
      <c r="D19" s="57"/>
      <c r="E19" s="57"/>
      <c r="F19" s="57"/>
      <c r="G19" s="57"/>
      <c r="H19" s="58"/>
    </row>
    <row r="20" spans="1:8" x14ac:dyDescent="0.25">
      <c r="F20" s="31"/>
      <c r="G20" s="31"/>
      <c r="H20" s="26"/>
    </row>
    <row r="21" spans="1:8" ht="23.25" x14ac:dyDescent="0.25">
      <c r="B21" s="3">
        <f>C21/60</f>
        <v>3.5</v>
      </c>
      <c r="C21" s="12">
        <f>SUM(C22:C26)</f>
        <v>210</v>
      </c>
      <c r="D21" s="12"/>
      <c r="E21" s="4" t="s">
        <v>0</v>
      </c>
    </row>
    <row r="22" spans="1:8" x14ac:dyDescent="0.25">
      <c r="C22" s="5">
        <v>30</v>
      </c>
      <c r="D22" s="5"/>
      <c r="E22" s="6" t="s">
        <v>1</v>
      </c>
      <c r="F22" s="19">
        <f>D8</f>
        <v>44562</v>
      </c>
      <c r="G22" s="17">
        <f>D8</f>
        <v>44562</v>
      </c>
      <c r="H22" s="29">
        <f>D8</f>
        <v>44562</v>
      </c>
    </row>
    <row r="23" spans="1:8" x14ac:dyDescent="0.25">
      <c r="C23" s="5">
        <v>60</v>
      </c>
      <c r="D23" s="5"/>
      <c r="E23" s="6" t="s">
        <v>2</v>
      </c>
      <c r="F23" s="19">
        <f>F22</f>
        <v>44562</v>
      </c>
      <c r="G23" s="17">
        <f t="shared" ref="G23:H26" si="0">G22</f>
        <v>44562</v>
      </c>
      <c r="H23" s="29">
        <f t="shared" si="0"/>
        <v>44562</v>
      </c>
    </row>
    <row r="24" spans="1:8" x14ac:dyDescent="0.25">
      <c r="C24" s="5">
        <v>40</v>
      </c>
      <c r="D24" s="5"/>
      <c r="E24" s="6" t="s">
        <v>3</v>
      </c>
      <c r="F24" s="19">
        <f>F23</f>
        <v>44562</v>
      </c>
      <c r="G24" s="17">
        <f t="shared" si="0"/>
        <v>44562</v>
      </c>
      <c r="H24" s="29">
        <f t="shared" si="0"/>
        <v>44562</v>
      </c>
    </row>
    <row r="25" spans="1:8" x14ac:dyDescent="0.25">
      <c r="C25" s="5">
        <v>30</v>
      </c>
      <c r="D25" s="5"/>
      <c r="E25" s="6" t="s">
        <v>4</v>
      </c>
      <c r="F25" s="19">
        <f>F24</f>
        <v>44562</v>
      </c>
      <c r="G25" s="17">
        <f t="shared" si="0"/>
        <v>44562</v>
      </c>
      <c r="H25" s="29">
        <f t="shared" si="0"/>
        <v>44562</v>
      </c>
    </row>
    <row r="26" spans="1:8" x14ac:dyDescent="0.25">
      <c r="C26" s="5">
        <v>50</v>
      </c>
      <c r="D26" s="5"/>
      <c r="E26" s="6" t="s">
        <v>5</v>
      </c>
      <c r="F26" s="19">
        <f>F25</f>
        <v>44562</v>
      </c>
      <c r="G26" s="17">
        <f t="shared" si="0"/>
        <v>44562</v>
      </c>
      <c r="H26" s="29">
        <f t="shared" si="0"/>
        <v>44562</v>
      </c>
    </row>
    <row r="27" spans="1:8" s="7" customFormat="1" x14ac:dyDescent="0.25">
      <c r="F27" s="8"/>
      <c r="G27" s="8"/>
      <c r="H27" s="8"/>
    </row>
    <row r="28" spans="1:8" ht="23.25" x14ac:dyDescent="0.25">
      <c r="B28" s="13">
        <f>C28/60</f>
        <v>43.333333333333336</v>
      </c>
      <c r="C28" s="12">
        <f>SUM(C30:C54)</f>
        <v>2600</v>
      </c>
      <c r="D28" s="12"/>
      <c r="E28" s="4" t="s">
        <v>6</v>
      </c>
    </row>
    <row r="29" spans="1:8" ht="20.100000000000001" customHeight="1" x14ac:dyDescent="0.25">
      <c r="C29" s="45" t="s">
        <v>32</v>
      </c>
      <c r="D29" s="45"/>
      <c r="E29" s="45"/>
    </row>
    <row r="30" spans="1:8" x14ac:dyDescent="0.25">
      <c r="C30" s="5">
        <v>10</v>
      </c>
      <c r="D30" s="5"/>
      <c r="E30" s="6" t="s">
        <v>7</v>
      </c>
      <c r="F30" s="19">
        <f>F26+1</f>
        <v>44563</v>
      </c>
      <c r="G30" s="17">
        <f>G26+1</f>
        <v>44563</v>
      </c>
      <c r="H30" s="29">
        <f>H26+1</f>
        <v>44563</v>
      </c>
    </row>
    <row r="31" spans="1:8" ht="20.100000000000001" customHeight="1" x14ac:dyDescent="0.25">
      <c r="C31" s="45" t="s">
        <v>8</v>
      </c>
      <c r="D31" s="45"/>
      <c r="E31" s="45"/>
    </row>
    <row r="32" spans="1:8" x14ac:dyDescent="0.25">
      <c r="C32" s="5">
        <v>15</v>
      </c>
      <c r="D32" s="5"/>
      <c r="E32" s="6" t="s">
        <v>9</v>
      </c>
      <c r="F32" s="19">
        <f>F26+1</f>
        <v>44563</v>
      </c>
      <c r="G32" s="17">
        <f>G30</f>
        <v>44563</v>
      </c>
      <c r="H32" s="29">
        <f>H30</f>
        <v>44563</v>
      </c>
    </row>
    <row r="33" spans="3:8" ht="20.100000000000001" customHeight="1" x14ac:dyDescent="0.25">
      <c r="C33" s="45" t="s">
        <v>10</v>
      </c>
      <c r="D33" s="45"/>
      <c r="E33" s="45"/>
    </row>
    <row r="34" spans="3:8" x14ac:dyDescent="0.25">
      <c r="C34" s="5">
        <v>5</v>
      </c>
      <c r="D34" s="73" t="s">
        <v>234</v>
      </c>
      <c r="E34" s="6" t="s">
        <v>11</v>
      </c>
      <c r="F34" s="19">
        <f>F26+1</f>
        <v>44563</v>
      </c>
      <c r="G34" s="17">
        <f>G32</f>
        <v>44563</v>
      </c>
      <c r="H34" s="29">
        <f>H32</f>
        <v>44563</v>
      </c>
    </row>
    <row r="35" spans="3:8" x14ac:dyDescent="0.25">
      <c r="C35" s="5">
        <v>5</v>
      </c>
      <c r="D35" s="73" t="s">
        <v>234</v>
      </c>
      <c r="E35" s="6" t="s">
        <v>12</v>
      </c>
      <c r="F35" s="19">
        <f>F26+1</f>
        <v>44563</v>
      </c>
      <c r="G35" s="17">
        <f>G32</f>
        <v>44563</v>
      </c>
      <c r="H35" s="29">
        <f>H32</f>
        <v>44563</v>
      </c>
    </row>
    <row r="36" spans="3:8" x14ac:dyDescent="0.25">
      <c r="C36" s="5">
        <v>5</v>
      </c>
      <c r="D36" s="73" t="s">
        <v>234</v>
      </c>
      <c r="E36" s="6" t="s">
        <v>13</v>
      </c>
      <c r="F36" s="19">
        <f>F26+1</f>
        <v>44563</v>
      </c>
      <c r="G36" s="17">
        <f>G35</f>
        <v>44563</v>
      </c>
      <c r="H36" s="29">
        <f>H35</f>
        <v>44563</v>
      </c>
    </row>
    <row r="37" spans="3:8" x14ac:dyDescent="0.25">
      <c r="C37" s="5">
        <v>50</v>
      </c>
      <c r="D37" s="73" t="s">
        <v>234</v>
      </c>
      <c r="E37" s="6" t="s">
        <v>14</v>
      </c>
      <c r="F37" s="19">
        <f>F26+1</f>
        <v>44563</v>
      </c>
      <c r="G37" s="17">
        <f>G36+1</f>
        <v>44564</v>
      </c>
      <c r="H37" s="29">
        <f>H36+1</f>
        <v>44564</v>
      </c>
    </row>
    <row r="38" spans="3:8" x14ac:dyDescent="0.25">
      <c r="C38" s="5">
        <v>10</v>
      </c>
      <c r="D38" s="73" t="s">
        <v>234</v>
      </c>
      <c r="E38" s="6" t="s">
        <v>15</v>
      </c>
      <c r="F38" s="19">
        <f>F26+1</f>
        <v>44563</v>
      </c>
      <c r="G38" s="17">
        <f>G37</f>
        <v>44564</v>
      </c>
      <c r="H38" s="29">
        <f>H37+1</f>
        <v>44565</v>
      </c>
    </row>
    <row r="39" spans="3:8" x14ac:dyDescent="0.25">
      <c r="C39" s="5">
        <v>40</v>
      </c>
      <c r="D39" s="73" t="s">
        <v>234</v>
      </c>
      <c r="E39" s="6" t="s">
        <v>16</v>
      </c>
      <c r="F39" s="19">
        <f>F26+1</f>
        <v>44563</v>
      </c>
      <c r="G39" s="17">
        <f>G38</f>
        <v>44564</v>
      </c>
      <c r="H39" s="29">
        <f>H38</f>
        <v>44565</v>
      </c>
    </row>
    <row r="40" spans="3:8" ht="20.100000000000001" customHeight="1" x14ac:dyDescent="0.25">
      <c r="C40" s="45" t="s">
        <v>17</v>
      </c>
      <c r="D40" s="45"/>
      <c r="E40" s="45"/>
    </row>
    <row r="41" spans="3:8" x14ac:dyDescent="0.25">
      <c r="C41" s="5">
        <v>10</v>
      </c>
      <c r="D41" s="73" t="s">
        <v>234</v>
      </c>
      <c r="E41" s="6" t="s">
        <v>18</v>
      </c>
      <c r="F41" s="19">
        <f>F39+1</f>
        <v>44564</v>
      </c>
      <c r="G41" s="17">
        <f>G39+1</f>
        <v>44565</v>
      </c>
      <c r="H41" s="29">
        <f>H39</f>
        <v>44565</v>
      </c>
    </row>
    <row r="42" spans="3:8" x14ac:dyDescent="0.25">
      <c r="C42" s="5">
        <v>135</v>
      </c>
      <c r="D42" s="73" t="s">
        <v>234</v>
      </c>
      <c r="E42" s="6" t="s">
        <v>19</v>
      </c>
      <c r="F42" s="19">
        <f>F39+1</f>
        <v>44564</v>
      </c>
      <c r="G42" s="17">
        <f>G41</f>
        <v>44565</v>
      </c>
      <c r="H42" s="29">
        <f>H41+1</f>
        <v>44566</v>
      </c>
    </row>
    <row r="43" spans="3:8" ht="20.100000000000001" customHeight="1" x14ac:dyDescent="0.25">
      <c r="C43" s="45" t="s">
        <v>20</v>
      </c>
      <c r="D43" s="45"/>
      <c r="E43" s="45"/>
    </row>
    <row r="44" spans="3:8" x14ac:dyDescent="0.25">
      <c r="C44" s="5">
        <v>180</v>
      </c>
      <c r="D44" s="5"/>
      <c r="E44" s="6" t="s">
        <v>21</v>
      </c>
      <c r="F44" s="19">
        <f>F42+1</f>
        <v>44565</v>
      </c>
      <c r="G44" s="17">
        <f>G42+1</f>
        <v>44566</v>
      </c>
      <c r="H44" s="29">
        <f>H42+2</f>
        <v>44568</v>
      </c>
    </row>
    <row r="45" spans="3:8" x14ac:dyDescent="0.25">
      <c r="C45" s="5">
        <v>180</v>
      </c>
      <c r="D45" s="5"/>
      <c r="E45" s="6" t="s">
        <v>22</v>
      </c>
      <c r="F45" s="19">
        <f>F44+1</f>
        <v>44566</v>
      </c>
      <c r="G45" s="17">
        <f>G44+2</f>
        <v>44568</v>
      </c>
      <c r="H45" s="29">
        <f>H44+3</f>
        <v>44571</v>
      </c>
    </row>
    <row r="46" spans="3:8" x14ac:dyDescent="0.25">
      <c r="C46" s="5">
        <v>5</v>
      </c>
      <c r="D46" s="5"/>
      <c r="E46" s="6" t="s">
        <v>23</v>
      </c>
      <c r="F46" s="19">
        <f>F45+1</f>
        <v>44567</v>
      </c>
      <c r="G46" s="17">
        <f>G45+1</f>
        <v>44569</v>
      </c>
      <c r="H46" s="29">
        <f>H45+3</f>
        <v>44574</v>
      </c>
    </row>
    <row r="47" spans="3:8" x14ac:dyDescent="0.25">
      <c r="C47" s="5">
        <v>270</v>
      </c>
      <c r="D47" s="5"/>
      <c r="E47" s="6" t="s">
        <v>24</v>
      </c>
      <c r="F47" s="19">
        <f>F46</f>
        <v>44567</v>
      </c>
      <c r="G47" s="17">
        <f>G46+1</f>
        <v>44570</v>
      </c>
      <c r="H47" s="29">
        <f>H46</f>
        <v>44574</v>
      </c>
    </row>
    <row r="48" spans="3:8" x14ac:dyDescent="0.25">
      <c r="C48" s="5">
        <v>270</v>
      </c>
      <c r="D48" s="5"/>
      <c r="E48" s="6" t="s">
        <v>25</v>
      </c>
      <c r="F48" s="19">
        <f>F47+1</f>
        <v>44568</v>
      </c>
      <c r="G48" s="17">
        <f>G47+3</f>
        <v>44573</v>
      </c>
      <c r="H48" s="29">
        <f t="shared" ref="H48:H54" si="1">H47+5</f>
        <v>44579</v>
      </c>
    </row>
    <row r="49" spans="2:8" x14ac:dyDescent="0.25">
      <c r="C49" s="5">
        <v>270</v>
      </c>
      <c r="D49" s="5"/>
      <c r="E49" s="6" t="s">
        <v>26</v>
      </c>
      <c r="F49" s="19">
        <f t="shared" ref="F49:F53" si="2">F48+1</f>
        <v>44569</v>
      </c>
      <c r="G49" s="17">
        <f>G48+3</f>
        <v>44576</v>
      </c>
      <c r="H49" s="29">
        <f t="shared" si="1"/>
        <v>44584</v>
      </c>
    </row>
    <row r="50" spans="2:8" x14ac:dyDescent="0.25">
      <c r="C50" s="5">
        <v>270</v>
      </c>
      <c r="D50" s="5"/>
      <c r="E50" s="6" t="s">
        <v>27</v>
      </c>
      <c r="F50" s="19">
        <f t="shared" si="2"/>
        <v>44570</v>
      </c>
      <c r="G50" s="17">
        <f>G49+3</f>
        <v>44579</v>
      </c>
      <c r="H50" s="29">
        <f t="shared" si="1"/>
        <v>44589</v>
      </c>
    </row>
    <row r="51" spans="2:8" x14ac:dyDescent="0.25">
      <c r="C51" s="5">
        <v>270</v>
      </c>
      <c r="D51" s="5"/>
      <c r="E51" s="6" t="s">
        <v>28</v>
      </c>
      <c r="F51" s="19">
        <f t="shared" si="2"/>
        <v>44571</v>
      </c>
      <c r="G51" s="17">
        <f>G50+3</f>
        <v>44582</v>
      </c>
      <c r="H51" s="29">
        <f t="shared" si="1"/>
        <v>44594</v>
      </c>
    </row>
    <row r="52" spans="2:8" x14ac:dyDescent="0.25">
      <c r="C52" s="5">
        <v>270</v>
      </c>
      <c r="D52" s="5"/>
      <c r="E52" s="6" t="s">
        <v>29</v>
      </c>
      <c r="F52" s="19">
        <f t="shared" si="2"/>
        <v>44572</v>
      </c>
      <c r="G52" s="17">
        <f>G51+2</f>
        <v>44584</v>
      </c>
      <c r="H52" s="29">
        <f t="shared" si="1"/>
        <v>44599</v>
      </c>
    </row>
    <row r="53" spans="2:8" x14ac:dyDescent="0.25">
      <c r="C53" s="5">
        <v>270</v>
      </c>
      <c r="D53" s="5"/>
      <c r="E53" s="6" t="s">
        <v>30</v>
      </c>
      <c r="F53" s="19">
        <f t="shared" si="2"/>
        <v>44573</v>
      </c>
      <c r="G53" s="17">
        <f>G52+3</f>
        <v>44587</v>
      </c>
      <c r="H53" s="29">
        <f t="shared" si="1"/>
        <v>44604</v>
      </c>
    </row>
    <row r="54" spans="2:8" x14ac:dyDescent="0.25">
      <c r="C54" s="5">
        <v>60</v>
      </c>
      <c r="D54" s="5"/>
      <c r="E54" s="6" t="s">
        <v>139</v>
      </c>
      <c r="F54" s="19">
        <f>F53+3</f>
        <v>44576</v>
      </c>
      <c r="G54" s="17">
        <f>G53+1</f>
        <v>44588</v>
      </c>
      <c r="H54" s="29">
        <f t="shared" si="1"/>
        <v>44609</v>
      </c>
    </row>
    <row r="55" spans="2:8" s="7" customFormat="1" x14ac:dyDescent="0.25">
      <c r="F55" s="8"/>
      <c r="G55" s="8"/>
      <c r="H55" s="8"/>
    </row>
    <row r="56" spans="2:8" ht="23.25" x14ac:dyDescent="0.25">
      <c r="B56" s="13">
        <f>C56/60</f>
        <v>22.016666666666666</v>
      </c>
      <c r="C56" s="9">
        <f>SUM(C57:C106)</f>
        <v>1321</v>
      </c>
      <c r="D56" s="9"/>
      <c r="E56" s="4" t="s">
        <v>31</v>
      </c>
    </row>
    <row r="57" spans="2:8" ht="20.100000000000001" customHeight="1" x14ac:dyDescent="0.25">
      <c r="C57" s="45" t="s">
        <v>32</v>
      </c>
      <c r="D57" s="45"/>
      <c r="E57" s="45"/>
    </row>
    <row r="58" spans="2:8" x14ac:dyDescent="0.25">
      <c r="C58" s="5">
        <v>10</v>
      </c>
      <c r="D58" s="5"/>
      <c r="E58" s="6" t="s">
        <v>33</v>
      </c>
      <c r="F58" s="19">
        <f>F54+1</f>
        <v>44577</v>
      </c>
      <c r="G58" s="17">
        <f>G54+1</f>
        <v>44589</v>
      </c>
      <c r="H58" s="29">
        <f>H54+1</f>
        <v>44610</v>
      </c>
    </row>
    <row r="59" spans="2:8" ht="20.100000000000001" customHeight="1" x14ac:dyDescent="0.25">
      <c r="C59" s="45" t="s">
        <v>34</v>
      </c>
      <c r="D59" s="45"/>
      <c r="E59" s="45"/>
    </row>
    <row r="60" spans="2:8" x14ac:dyDescent="0.25">
      <c r="C60" s="5">
        <v>25</v>
      </c>
      <c r="D60" s="5"/>
      <c r="E60" s="6" t="s">
        <v>35</v>
      </c>
      <c r="F60" s="19">
        <f>F54+1</f>
        <v>44577</v>
      </c>
      <c r="G60" s="17">
        <f>G58</f>
        <v>44589</v>
      </c>
      <c r="H60" s="29">
        <f>H58</f>
        <v>44610</v>
      </c>
    </row>
    <row r="61" spans="2:8" ht="20.100000000000001" customHeight="1" x14ac:dyDescent="0.25">
      <c r="C61" s="45" t="s">
        <v>36</v>
      </c>
      <c r="D61" s="45"/>
      <c r="E61" s="45"/>
    </row>
    <row r="62" spans="2:8" x14ac:dyDescent="0.25">
      <c r="C62" s="5">
        <v>5</v>
      </c>
      <c r="D62" s="5"/>
      <c r="E62" s="6" t="s">
        <v>37</v>
      </c>
      <c r="F62" s="19">
        <f>F54+1</f>
        <v>44577</v>
      </c>
      <c r="G62" s="17">
        <f>G60</f>
        <v>44589</v>
      </c>
      <c r="H62" s="29">
        <f>H60+1</f>
        <v>44611</v>
      </c>
    </row>
    <row r="63" spans="2:8" x14ac:dyDescent="0.25">
      <c r="C63" s="5">
        <v>10</v>
      </c>
      <c r="D63" s="5"/>
      <c r="E63" s="6" t="s">
        <v>38</v>
      </c>
      <c r="F63" s="19">
        <f>F54+1</f>
        <v>44577</v>
      </c>
      <c r="G63" s="17">
        <f>G62</f>
        <v>44589</v>
      </c>
      <c r="H63" s="29">
        <f>H62</f>
        <v>44611</v>
      </c>
    </row>
    <row r="64" spans="2:8" x14ac:dyDescent="0.25">
      <c r="C64" s="5">
        <v>25</v>
      </c>
      <c r="D64" s="5"/>
      <c r="E64" s="6" t="s">
        <v>39</v>
      </c>
      <c r="F64" s="19">
        <f>F54+1</f>
        <v>44577</v>
      </c>
      <c r="G64" s="17">
        <f>G63</f>
        <v>44589</v>
      </c>
      <c r="H64" s="29">
        <f>H63</f>
        <v>44611</v>
      </c>
    </row>
    <row r="65" spans="3:8" x14ac:dyDescent="0.25">
      <c r="C65" s="5">
        <v>50</v>
      </c>
      <c r="D65" s="5"/>
      <c r="E65" s="6" t="s">
        <v>40</v>
      </c>
      <c r="F65" s="19">
        <f>F54+1</f>
        <v>44577</v>
      </c>
      <c r="G65" s="17">
        <f>G64+1</f>
        <v>44590</v>
      </c>
      <c r="H65" s="29">
        <f>H64+1</f>
        <v>44612</v>
      </c>
    </row>
    <row r="66" spans="3:8" ht="20.100000000000001" customHeight="1" x14ac:dyDescent="0.25">
      <c r="C66" s="45" t="s">
        <v>41</v>
      </c>
      <c r="D66" s="45"/>
      <c r="E66" s="45"/>
    </row>
    <row r="67" spans="3:8" x14ac:dyDescent="0.25">
      <c r="C67" s="5">
        <v>5</v>
      </c>
      <c r="D67" s="5"/>
      <c r="E67" s="6" t="s">
        <v>42</v>
      </c>
      <c r="F67" s="19">
        <f>F65</f>
        <v>44577</v>
      </c>
      <c r="G67" s="17">
        <f>G65+1</f>
        <v>44591</v>
      </c>
      <c r="H67" s="29">
        <f>H65+1</f>
        <v>44613</v>
      </c>
    </row>
    <row r="68" spans="3:8" x14ac:dyDescent="0.25">
      <c r="C68" s="5">
        <v>10</v>
      </c>
      <c r="D68" s="5"/>
      <c r="E68" s="6" t="s">
        <v>43</v>
      </c>
      <c r="F68" s="19">
        <f>F65</f>
        <v>44577</v>
      </c>
      <c r="G68" s="17">
        <f t="shared" ref="G68:H70" si="3">G67</f>
        <v>44591</v>
      </c>
      <c r="H68" s="29">
        <f t="shared" si="3"/>
        <v>44613</v>
      </c>
    </row>
    <row r="69" spans="3:8" x14ac:dyDescent="0.25">
      <c r="C69" s="5">
        <v>10</v>
      </c>
      <c r="D69" s="5"/>
      <c r="E69" s="6" t="s">
        <v>44</v>
      </c>
      <c r="F69" s="19">
        <f>F65</f>
        <v>44577</v>
      </c>
      <c r="G69" s="17">
        <f t="shared" si="3"/>
        <v>44591</v>
      </c>
      <c r="H69" s="29">
        <f t="shared" si="3"/>
        <v>44613</v>
      </c>
    </row>
    <row r="70" spans="3:8" x14ac:dyDescent="0.25">
      <c r="C70" s="5">
        <v>15</v>
      </c>
      <c r="D70" s="5"/>
      <c r="E70" s="6" t="s">
        <v>45</v>
      </c>
      <c r="F70" s="19">
        <f>F69</f>
        <v>44577</v>
      </c>
      <c r="G70" s="17">
        <f t="shared" si="3"/>
        <v>44591</v>
      </c>
      <c r="H70" s="29">
        <f t="shared" si="3"/>
        <v>44613</v>
      </c>
    </row>
    <row r="71" spans="3:8" x14ac:dyDescent="0.25">
      <c r="C71" s="5">
        <v>35</v>
      </c>
      <c r="D71" s="5"/>
      <c r="E71" s="6" t="s">
        <v>46</v>
      </c>
      <c r="F71" s="19">
        <f>F70</f>
        <v>44577</v>
      </c>
      <c r="G71" s="17">
        <f>G70</f>
        <v>44591</v>
      </c>
      <c r="H71" s="29">
        <f>H70+1</f>
        <v>44614</v>
      </c>
    </row>
    <row r="72" spans="3:8" ht="20.100000000000001" customHeight="1" x14ac:dyDescent="0.25">
      <c r="C72" s="45" t="s">
        <v>47</v>
      </c>
      <c r="D72" s="45"/>
      <c r="E72" s="45"/>
    </row>
    <row r="73" spans="3:8" x14ac:dyDescent="0.25">
      <c r="C73" s="5">
        <v>5</v>
      </c>
      <c r="D73" s="5"/>
      <c r="E73" s="6" t="s">
        <v>48</v>
      </c>
      <c r="F73" s="19">
        <f>F71+1</f>
        <v>44578</v>
      </c>
      <c r="G73" s="17">
        <f>G71+1</f>
        <v>44592</v>
      </c>
      <c r="H73" s="29">
        <f>H71+1</f>
        <v>44615</v>
      </c>
    </row>
    <row r="74" spans="3:8" x14ac:dyDescent="0.25">
      <c r="C74" s="5">
        <v>15</v>
      </c>
      <c r="D74" s="5"/>
      <c r="E74" s="6" t="s">
        <v>49</v>
      </c>
      <c r="F74" s="19">
        <f>F73</f>
        <v>44578</v>
      </c>
      <c r="G74" s="17">
        <f>G73</f>
        <v>44592</v>
      </c>
      <c r="H74" s="29">
        <f>H73</f>
        <v>44615</v>
      </c>
    </row>
    <row r="75" spans="3:8" x14ac:dyDescent="0.25">
      <c r="C75" s="5">
        <v>145</v>
      </c>
      <c r="D75" s="5"/>
      <c r="E75" s="6" t="s">
        <v>50</v>
      </c>
      <c r="F75" s="19">
        <f>F74</f>
        <v>44578</v>
      </c>
      <c r="G75" s="17">
        <f>G74+1</f>
        <v>44593</v>
      </c>
      <c r="H75" s="29">
        <f>H74+1</f>
        <v>44616</v>
      </c>
    </row>
    <row r="76" spans="3:8" x14ac:dyDescent="0.25">
      <c r="C76" s="5">
        <v>10</v>
      </c>
      <c r="D76" s="5"/>
      <c r="E76" s="6" t="s">
        <v>51</v>
      </c>
      <c r="F76" s="19">
        <f>F75</f>
        <v>44578</v>
      </c>
      <c r="G76" s="17">
        <f>G75+2</f>
        <v>44595</v>
      </c>
      <c r="H76" s="29">
        <f>H75+2</f>
        <v>44618</v>
      </c>
    </row>
    <row r="77" spans="3:8" x14ac:dyDescent="0.25">
      <c r="C77" s="5">
        <v>45</v>
      </c>
      <c r="D77" s="5"/>
      <c r="E77" s="6" t="s">
        <v>52</v>
      </c>
      <c r="F77" s="19">
        <f>F76</f>
        <v>44578</v>
      </c>
      <c r="G77" s="17">
        <f>G76</f>
        <v>44595</v>
      </c>
      <c r="H77" s="29">
        <f>H76</f>
        <v>44618</v>
      </c>
    </row>
    <row r="78" spans="3:8" x14ac:dyDescent="0.25">
      <c r="C78" s="5">
        <v>20</v>
      </c>
      <c r="D78" s="5"/>
      <c r="E78" s="6" t="s">
        <v>53</v>
      </c>
      <c r="F78" s="19">
        <f>F77</f>
        <v>44578</v>
      </c>
      <c r="G78" s="17">
        <f>G77</f>
        <v>44595</v>
      </c>
      <c r="H78" s="29">
        <f>H77</f>
        <v>44618</v>
      </c>
    </row>
    <row r="79" spans="3:8" ht="20.100000000000001" customHeight="1" x14ac:dyDescent="0.25">
      <c r="C79" s="45" t="s">
        <v>54</v>
      </c>
      <c r="D79" s="45"/>
      <c r="E79" s="45"/>
    </row>
    <row r="80" spans="3:8" x14ac:dyDescent="0.25">
      <c r="C80" s="5">
        <v>10</v>
      </c>
      <c r="D80" s="5"/>
      <c r="E80" s="6" t="s">
        <v>55</v>
      </c>
      <c r="F80" s="19">
        <f>F78+1</f>
        <v>44579</v>
      </c>
      <c r="G80" s="17">
        <f>G78+1</f>
        <v>44596</v>
      </c>
      <c r="H80" s="29">
        <f>H78+1</f>
        <v>44619</v>
      </c>
    </row>
    <row r="81" spans="3:8" x14ac:dyDescent="0.25">
      <c r="C81" s="5">
        <v>5</v>
      </c>
      <c r="D81" s="5"/>
      <c r="E81" s="6" t="s">
        <v>56</v>
      </c>
      <c r="F81" s="19">
        <f t="shared" ref="F81:H83" si="4">F80</f>
        <v>44579</v>
      </c>
      <c r="G81" s="17">
        <f t="shared" si="4"/>
        <v>44596</v>
      </c>
      <c r="H81" s="29">
        <f t="shared" si="4"/>
        <v>44619</v>
      </c>
    </row>
    <row r="82" spans="3:8" x14ac:dyDescent="0.25">
      <c r="C82" s="5">
        <v>20</v>
      </c>
      <c r="D82" s="5"/>
      <c r="E82" s="6" t="s">
        <v>57</v>
      </c>
      <c r="F82" s="19">
        <f t="shared" si="4"/>
        <v>44579</v>
      </c>
      <c r="G82" s="17">
        <f t="shared" si="4"/>
        <v>44596</v>
      </c>
      <c r="H82" s="29">
        <f t="shared" si="4"/>
        <v>44619</v>
      </c>
    </row>
    <row r="83" spans="3:8" x14ac:dyDescent="0.25">
      <c r="C83" s="5">
        <v>15</v>
      </c>
      <c r="D83" s="5"/>
      <c r="E83" s="6" t="s">
        <v>58</v>
      </c>
      <c r="F83" s="19">
        <f t="shared" si="4"/>
        <v>44579</v>
      </c>
      <c r="G83" s="17">
        <f t="shared" si="4"/>
        <v>44596</v>
      </c>
      <c r="H83" s="29">
        <f t="shared" si="4"/>
        <v>44619</v>
      </c>
    </row>
    <row r="84" spans="3:8" x14ac:dyDescent="0.25">
      <c r="C84" s="5">
        <v>10</v>
      </c>
      <c r="D84" s="5"/>
      <c r="E84" s="6" t="s">
        <v>59</v>
      </c>
      <c r="F84" s="19">
        <f t="shared" ref="F84:G86" si="5">F83</f>
        <v>44579</v>
      </c>
      <c r="G84" s="17">
        <f t="shared" si="5"/>
        <v>44596</v>
      </c>
      <c r="H84" s="29">
        <f>H83+1</f>
        <v>44620</v>
      </c>
    </row>
    <row r="85" spans="3:8" x14ac:dyDescent="0.25">
      <c r="C85" s="5">
        <v>5</v>
      </c>
      <c r="D85" s="5"/>
      <c r="E85" s="6" t="s">
        <v>60</v>
      </c>
      <c r="F85" s="19">
        <f t="shared" si="5"/>
        <v>44579</v>
      </c>
      <c r="G85" s="17">
        <f t="shared" si="5"/>
        <v>44596</v>
      </c>
      <c r="H85" s="29">
        <f>H84</f>
        <v>44620</v>
      </c>
    </row>
    <row r="86" spans="3:8" x14ac:dyDescent="0.25">
      <c r="C86" s="5">
        <v>20</v>
      </c>
      <c r="D86" s="5"/>
      <c r="E86" s="6" t="s">
        <v>61</v>
      </c>
      <c r="F86" s="19">
        <f t="shared" si="5"/>
        <v>44579</v>
      </c>
      <c r="G86" s="17">
        <f t="shared" si="5"/>
        <v>44596</v>
      </c>
      <c r="H86" s="29">
        <f>H85</f>
        <v>44620</v>
      </c>
    </row>
    <row r="87" spans="3:8" ht="20.100000000000001" customHeight="1" x14ac:dyDescent="0.25">
      <c r="C87" s="45" t="s">
        <v>62</v>
      </c>
      <c r="D87" s="45"/>
      <c r="E87" s="45"/>
    </row>
    <row r="88" spans="3:8" x14ac:dyDescent="0.25">
      <c r="C88" s="5">
        <v>5</v>
      </c>
      <c r="D88" s="5"/>
      <c r="E88" s="6" t="s">
        <v>63</v>
      </c>
      <c r="F88" s="19">
        <f>F86+1</f>
        <v>44580</v>
      </c>
      <c r="G88" s="17">
        <f>G86+1</f>
        <v>44597</v>
      </c>
      <c r="H88" s="29">
        <f>H86+1</f>
        <v>44621</v>
      </c>
    </row>
    <row r="89" spans="3:8" x14ac:dyDescent="0.25">
      <c r="C89" s="5">
        <v>190</v>
      </c>
      <c r="D89" s="5"/>
      <c r="E89" s="6" t="s">
        <v>64</v>
      </c>
      <c r="F89" s="19">
        <f>F88</f>
        <v>44580</v>
      </c>
      <c r="G89" s="17">
        <f>G88</f>
        <v>44597</v>
      </c>
      <c r="H89" s="29">
        <f>H88</f>
        <v>44621</v>
      </c>
    </row>
    <row r="90" spans="3:8" x14ac:dyDescent="0.25">
      <c r="C90" s="5">
        <v>10</v>
      </c>
      <c r="D90" s="5"/>
      <c r="E90" s="6" t="s">
        <v>65</v>
      </c>
      <c r="F90" s="19">
        <f>F89+1</f>
        <v>44581</v>
      </c>
      <c r="G90" s="17">
        <f>G89+2</f>
        <v>44599</v>
      </c>
      <c r="H90" s="29">
        <f>H89+3</f>
        <v>44624</v>
      </c>
    </row>
    <row r="91" spans="3:8" x14ac:dyDescent="0.25">
      <c r="C91" s="5">
        <v>40</v>
      </c>
      <c r="D91" s="5"/>
      <c r="E91" s="6" t="s">
        <v>66</v>
      </c>
      <c r="F91" s="19">
        <f>F90</f>
        <v>44581</v>
      </c>
      <c r="G91" s="17">
        <f>G90</f>
        <v>44599</v>
      </c>
      <c r="H91" s="29">
        <f>H90</f>
        <v>44624</v>
      </c>
    </row>
    <row r="92" spans="3:8" x14ac:dyDescent="0.25">
      <c r="C92" s="5">
        <v>135</v>
      </c>
      <c r="D92" s="5"/>
      <c r="E92" s="6" t="s">
        <v>67</v>
      </c>
      <c r="F92" s="19">
        <f>F91</f>
        <v>44581</v>
      </c>
      <c r="G92" s="17">
        <f>G91+1</f>
        <v>44600</v>
      </c>
      <c r="H92" s="29">
        <f>H91+1</f>
        <v>44625</v>
      </c>
    </row>
    <row r="93" spans="3:8" x14ac:dyDescent="0.25">
      <c r="C93" s="5">
        <v>5</v>
      </c>
      <c r="D93" s="5"/>
      <c r="E93" s="6" t="s">
        <v>68</v>
      </c>
      <c r="F93" s="19">
        <f>F92</f>
        <v>44581</v>
      </c>
      <c r="G93" s="17">
        <f>G92+2</f>
        <v>44602</v>
      </c>
      <c r="H93" s="29">
        <f>H92+2</f>
        <v>44627</v>
      </c>
    </row>
    <row r="94" spans="3:8" x14ac:dyDescent="0.25">
      <c r="C94" s="5">
        <v>5</v>
      </c>
      <c r="D94" s="5"/>
      <c r="E94" s="6" t="s">
        <v>69</v>
      </c>
      <c r="F94" s="19">
        <f>F93</f>
        <v>44581</v>
      </c>
      <c r="G94" s="17">
        <f>G93</f>
        <v>44602</v>
      </c>
      <c r="H94" s="29">
        <f>H93</f>
        <v>44627</v>
      </c>
    </row>
    <row r="95" spans="3:8" x14ac:dyDescent="0.25">
      <c r="C95" s="5">
        <v>20</v>
      </c>
      <c r="D95" s="5"/>
      <c r="E95" s="6" t="s">
        <v>70</v>
      </c>
      <c r="F95" s="19">
        <f>F94</f>
        <v>44581</v>
      </c>
      <c r="G95" s="17">
        <f>G94</f>
        <v>44602</v>
      </c>
      <c r="H95" s="29">
        <f>H94</f>
        <v>44627</v>
      </c>
    </row>
    <row r="96" spans="3:8" ht="20.100000000000001" customHeight="1" x14ac:dyDescent="0.25">
      <c r="C96" s="45" t="s">
        <v>71</v>
      </c>
      <c r="D96" s="45"/>
      <c r="E96" s="45"/>
    </row>
    <row r="97" spans="2:8" x14ac:dyDescent="0.25">
      <c r="C97" s="5">
        <v>5</v>
      </c>
      <c r="D97" s="5"/>
      <c r="E97" s="6" t="s">
        <v>72</v>
      </c>
      <c r="F97" s="19">
        <f>F95+1</f>
        <v>44582</v>
      </c>
      <c r="G97" s="17">
        <f>G95+1</f>
        <v>44603</v>
      </c>
      <c r="H97" s="29">
        <f>H95+1</f>
        <v>44628</v>
      </c>
    </row>
    <row r="98" spans="2:8" x14ac:dyDescent="0.25">
      <c r="C98" s="5">
        <v>5</v>
      </c>
      <c r="D98" s="5"/>
      <c r="E98" s="6" t="s">
        <v>73</v>
      </c>
      <c r="F98" s="19">
        <f t="shared" ref="F98:H99" si="6">F97</f>
        <v>44582</v>
      </c>
      <c r="G98" s="17">
        <f t="shared" si="6"/>
        <v>44603</v>
      </c>
      <c r="H98" s="29">
        <f t="shared" si="6"/>
        <v>44628</v>
      </c>
    </row>
    <row r="99" spans="2:8" x14ac:dyDescent="0.25">
      <c r="C99" s="5">
        <v>50</v>
      </c>
      <c r="D99" s="5"/>
      <c r="E99" s="6" t="s">
        <v>74</v>
      </c>
      <c r="F99" s="19">
        <f t="shared" si="6"/>
        <v>44582</v>
      </c>
      <c r="G99" s="17">
        <f t="shared" si="6"/>
        <v>44603</v>
      </c>
      <c r="H99" s="29">
        <f t="shared" si="6"/>
        <v>44628</v>
      </c>
    </row>
    <row r="100" spans="2:8" x14ac:dyDescent="0.25">
      <c r="C100" s="5">
        <v>30</v>
      </c>
      <c r="D100" s="5"/>
      <c r="E100" s="6" t="s">
        <v>75</v>
      </c>
      <c r="F100" s="19">
        <f>F99</f>
        <v>44582</v>
      </c>
      <c r="G100" s="17">
        <f>G99</f>
        <v>44603</v>
      </c>
      <c r="H100" s="29">
        <f>H99+1</f>
        <v>44629</v>
      </c>
    </row>
    <row r="101" spans="2:8" x14ac:dyDescent="0.25">
      <c r="C101" s="5">
        <v>5</v>
      </c>
      <c r="D101" s="5"/>
      <c r="E101" s="6" t="s">
        <v>76</v>
      </c>
      <c r="F101" s="19">
        <f>F100</f>
        <v>44582</v>
      </c>
      <c r="G101" s="17">
        <f>G100</f>
        <v>44603</v>
      </c>
      <c r="H101" s="29">
        <f>H100</f>
        <v>44629</v>
      </c>
    </row>
    <row r="102" spans="2:8" x14ac:dyDescent="0.25">
      <c r="C102" s="5">
        <v>120</v>
      </c>
      <c r="D102" s="5"/>
      <c r="E102" s="6" t="s">
        <v>77</v>
      </c>
      <c r="F102" s="19">
        <f>F101+1</f>
        <v>44583</v>
      </c>
      <c r="G102" s="17">
        <f>G101+1</f>
        <v>44604</v>
      </c>
      <c r="H102" s="29">
        <f>H101+1</f>
        <v>44630</v>
      </c>
    </row>
    <row r="103" spans="2:8" x14ac:dyDescent="0.25">
      <c r="C103" s="5">
        <v>30</v>
      </c>
      <c r="D103" s="5"/>
      <c r="E103" s="6" t="s">
        <v>78</v>
      </c>
      <c r="F103" s="19">
        <f>F102</f>
        <v>44583</v>
      </c>
      <c r="G103" s="17">
        <f>G102+1</f>
        <v>44605</v>
      </c>
      <c r="H103" s="29">
        <f>H102+2</f>
        <v>44632</v>
      </c>
    </row>
    <row r="104" spans="2:8" x14ac:dyDescent="0.25">
      <c r="C104" s="5">
        <v>60</v>
      </c>
      <c r="D104" s="5"/>
      <c r="E104" s="6" t="s">
        <v>79</v>
      </c>
      <c r="F104" s="19">
        <f>F103</f>
        <v>44583</v>
      </c>
      <c r="G104" s="17">
        <f>G103</f>
        <v>44605</v>
      </c>
      <c r="H104" s="29">
        <f>H103+1</f>
        <v>44633</v>
      </c>
    </row>
    <row r="105" spans="2:8" x14ac:dyDescent="0.25">
      <c r="C105" s="5">
        <v>21</v>
      </c>
      <c r="D105" s="5"/>
      <c r="E105" s="6" t="s">
        <v>80</v>
      </c>
      <c r="F105" s="19">
        <f>F104</f>
        <v>44583</v>
      </c>
      <c r="G105" s="17">
        <f>G104</f>
        <v>44605</v>
      </c>
      <c r="H105" s="29">
        <f>H104+1</f>
        <v>44634</v>
      </c>
    </row>
    <row r="106" spans="2:8" x14ac:dyDescent="0.25">
      <c r="C106" s="5">
        <v>60</v>
      </c>
      <c r="D106" s="5"/>
      <c r="E106" s="10" t="s">
        <v>140</v>
      </c>
      <c r="F106" s="19">
        <f>F105</f>
        <v>44583</v>
      </c>
      <c r="G106" s="17">
        <f>G105+1</f>
        <v>44606</v>
      </c>
      <c r="H106" s="29">
        <f>H105+1</f>
        <v>44635</v>
      </c>
    </row>
    <row r="107" spans="2:8" s="7" customFormat="1" x14ac:dyDescent="0.25">
      <c r="E107" s="11"/>
      <c r="F107" s="8"/>
      <c r="G107" s="8"/>
      <c r="H107" s="8"/>
    </row>
    <row r="108" spans="2:8" ht="23.25" x14ac:dyDescent="0.25">
      <c r="B108" s="13">
        <f>C108/60</f>
        <v>14.083333333333334</v>
      </c>
      <c r="C108" s="9">
        <f>SUM(C109:C141)</f>
        <v>845</v>
      </c>
      <c r="D108" s="9"/>
      <c r="E108" s="4" t="s">
        <v>81</v>
      </c>
    </row>
    <row r="109" spans="2:8" ht="20.100000000000001" customHeight="1" x14ac:dyDescent="0.25">
      <c r="C109" s="45" t="s">
        <v>32</v>
      </c>
      <c r="D109" s="45"/>
      <c r="E109" s="45"/>
    </row>
    <row r="110" spans="2:8" x14ac:dyDescent="0.25">
      <c r="C110" s="5">
        <v>10</v>
      </c>
      <c r="D110" s="5"/>
      <c r="E110" s="6" t="s">
        <v>82</v>
      </c>
      <c r="F110" s="19">
        <f>F106+1</f>
        <v>44584</v>
      </c>
      <c r="G110" s="17">
        <f>G106+1</f>
        <v>44607</v>
      </c>
      <c r="H110" s="29">
        <f>H106+1</f>
        <v>44636</v>
      </c>
    </row>
    <row r="111" spans="2:8" ht="20.100000000000001" customHeight="1" x14ac:dyDescent="0.25">
      <c r="C111" s="45" t="s">
        <v>83</v>
      </c>
      <c r="D111" s="45"/>
      <c r="E111" s="45"/>
    </row>
    <row r="112" spans="2:8" x14ac:dyDescent="0.25">
      <c r="C112" s="5">
        <v>30</v>
      </c>
      <c r="D112" s="5"/>
      <c r="E112" s="6" t="s">
        <v>84</v>
      </c>
      <c r="F112" s="19">
        <f>F110</f>
        <v>44584</v>
      </c>
      <c r="G112" s="17">
        <f>G110</f>
        <v>44607</v>
      </c>
      <c r="H112" s="29">
        <f>H110</f>
        <v>44636</v>
      </c>
    </row>
    <row r="113" spans="3:8" ht="20.100000000000001" customHeight="1" x14ac:dyDescent="0.25">
      <c r="C113" s="45" t="s">
        <v>85</v>
      </c>
      <c r="D113" s="45"/>
      <c r="E113" s="45"/>
    </row>
    <row r="114" spans="3:8" x14ac:dyDescent="0.25">
      <c r="C114" s="5">
        <v>95</v>
      </c>
      <c r="D114" s="73" t="s">
        <v>234</v>
      </c>
      <c r="E114" s="6" t="s">
        <v>86</v>
      </c>
      <c r="F114" s="19">
        <f>F112</f>
        <v>44584</v>
      </c>
      <c r="G114" s="17">
        <f>G112+1</f>
        <v>44608</v>
      </c>
      <c r="H114" s="29">
        <f>H112+1</f>
        <v>44637</v>
      </c>
    </row>
    <row r="115" spans="3:8" x14ac:dyDescent="0.25">
      <c r="C115" s="5">
        <v>45</v>
      </c>
      <c r="D115" s="5"/>
      <c r="E115" s="6" t="s">
        <v>87</v>
      </c>
      <c r="F115" s="19">
        <f t="shared" ref="F115:F120" si="7">F114</f>
        <v>44584</v>
      </c>
      <c r="G115" s="17">
        <f>G114+1</f>
        <v>44609</v>
      </c>
      <c r="H115" s="29">
        <f>H114+2</f>
        <v>44639</v>
      </c>
    </row>
    <row r="116" spans="3:8" x14ac:dyDescent="0.25">
      <c r="C116" s="5">
        <v>20</v>
      </c>
      <c r="D116" s="73" t="s">
        <v>234</v>
      </c>
      <c r="E116" s="6" t="s">
        <v>88</v>
      </c>
      <c r="F116" s="19">
        <f t="shared" si="7"/>
        <v>44584</v>
      </c>
      <c r="G116" s="17">
        <f>G115</f>
        <v>44609</v>
      </c>
      <c r="H116" s="29">
        <f>H115+1</f>
        <v>44640</v>
      </c>
    </row>
    <row r="117" spans="3:8" x14ac:dyDescent="0.25">
      <c r="C117" s="5">
        <v>45</v>
      </c>
      <c r="D117" s="73" t="s">
        <v>234</v>
      </c>
      <c r="E117" s="6" t="s">
        <v>89</v>
      </c>
      <c r="F117" s="19">
        <f t="shared" si="7"/>
        <v>44584</v>
      </c>
      <c r="G117" s="17">
        <f>G116</f>
        <v>44609</v>
      </c>
      <c r="H117" s="29">
        <f>H116</f>
        <v>44640</v>
      </c>
    </row>
    <row r="118" spans="3:8" x14ac:dyDescent="0.25">
      <c r="C118" s="5">
        <v>30</v>
      </c>
      <c r="D118" s="73" t="s">
        <v>234</v>
      </c>
      <c r="E118" s="6" t="s">
        <v>90</v>
      </c>
      <c r="F118" s="19">
        <f t="shared" si="7"/>
        <v>44584</v>
      </c>
      <c r="G118" s="17">
        <f>G117</f>
        <v>44609</v>
      </c>
      <c r="H118" s="29">
        <f>H117+1</f>
        <v>44641</v>
      </c>
    </row>
    <row r="119" spans="3:8" x14ac:dyDescent="0.25">
      <c r="C119" s="5">
        <v>45</v>
      </c>
      <c r="D119" s="5"/>
      <c r="E119" s="6" t="s">
        <v>91</v>
      </c>
      <c r="F119" s="19">
        <f t="shared" si="7"/>
        <v>44584</v>
      </c>
      <c r="G119" s="17">
        <f>G118+1</f>
        <v>44610</v>
      </c>
      <c r="H119" s="29">
        <f>H118+1</f>
        <v>44642</v>
      </c>
    </row>
    <row r="120" spans="3:8" x14ac:dyDescent="0.25">
      <c r="C120" s="5">
        <v>15</v>
      </c>
      <c r="D120" s="73" t="s">
        <v>234</v>
      </c>
      <c r="E120" s="6" t="s">
        <v>92</v>
      </c>
      <c r="F120" s="19">
        <f t="shared" si="7"/>
        <v>44584</v>
      </c>
      <c r="G120" s="17">
        <f>G119</f>
        <v>44610</v>
      </c>
      <c r="H120" s="29">
        <f>H119</f>
        <v>44642</v>
      </c>
    </row>
    <row r="121" spans="3:8" ht="20.100000000000001" customHeight="1" x14ac:dyDescent="0.25">
      <c r="C121" s="45" t="s">
        <v>93</v>
      </c>
      <c r="D121" s="45"/>
      <c r="E121" s="45"/>
    </row>
    <row r="122" spans="3:8" x14ac:dyDescent="0.25">
      <c r="C122" s="5">
        <v>20</v>
      </c>
      <c r="D122" s="73" t="s">
        <v>234</v>
      </c>
      <c r="E122" s="6" t="s">
        <v>94</v>
      </c>
      <c r="F122" s="19">
        <f>F120+1</f>
        <v>44585</v>
      </c>
      <c r="G122" s="17">
        <f>G120+1</f>
        <v>44611</v>
      </c>
      <c r="H122" s="29">
        <f>H120+1</f>
        <v>44643</v>
      </c>
    </row>
    <row r="123" spans="3:8" x14ac:dyDescent="0.25">
      <c r="C123" s="5">
        <v>15</v>
      </c>
      <c r="D123" s="73" t="s">
        <v>234</v>
      </c>
      <c r="E123" s="6" t="s">
        <v>95</v>
      </c>
      <c r="F123" s="19">
        <f>F122</f>
        <v>44585</v>
      </c>
      <c r="G123" s="17">
        <f>G122</f>
        <v>44611</v>
      </c>
      <c r="H123" s="29">
        <f>H122</f>
        <v>44643</v>
      </c>
    </row>
    <row r="124" spans="3:8" x14ac:dyDescent="0.25">
      <c r="C124" s="5">
        <v>65</v>
      </c>
      <c r="D124" s="5"/>
      <c r="E124" s="6" t="s">
        <v>96</v>
      </c>
      <c r="F124" s="19">
        <f>F123</f>
        <v>44585</v>
      </c>
      <c r="G124" s="17">
        <f>G123</f>
        <v>44611</v>
      </c>
      <c r="H124" s="29">
        <f>H123+1</f>
        <v>44644</v>
      </c>
    </row>
    <row r="125" spans="3:8" x14ac:dyDescent="0.25">
      <c r="C125" s="5">
        <v>15</v>
      </c>
      <c r="D125" s="73" t="s">
        <v>234</v>
      </c>
      <c r="E125" s="6" t="s">
        <v>97</v>
      </c>
      <c r="F125" s="19">
        <f>F124</f>
        <v>44585</v>
      </c>
      <c r="G125" s="17">
        <f>G124</f>
        <v>44611</v>
      </c>
      <c r="H125" s="29">
        <f>H124</f>
        <v>44644</v>
      </c>
    </row>
    <row r="126" spans="3:8" ht="20.100000000000001" customHeight="1" x14ac:dyDescent="0.25">
      <c r="C126" s="45" t="s">
        <v>98</v>
      </c>
      <c r="D126" s="45"/>
      <c r="E126" s="45"/>
    </row>
    <row r="127" spans="3:8" x14ac:dyDescent="0.25">
      <c r="C127" s="5">
        <v>15</v>
      </c>
      <c r="D127" s="5"/>
      <c r="E127" s="6" t="s">
        <v>99</v>
      </c>
      <c r="F127" s="19">
        <f>F125</f>
        <v>44585</v>
      </c>
      <c r="G127" s="17">
        <f>G125+1</f>
        <v>44612</v>
      </c>
      <c r="H127" s="29">
        <f>H125+1</f>
        <v>44645</v>
      </c>
    </row>
    <row r="128" spans="3:8" x14ac:dyDescent="0.25">
      <c r="C128" s="5">
        <v>20</v>
      </c>
      <c r="D128" s="5"/>
      <c r="E128" s="6" t="s">
        <v>100</v>
      </c>
      <c r="F128" s="19">
        <f>F127</f>
        <v>44585</v>
      </c>
      <c r="G128" s="17">
        <f>G127</f>
        <v>44612</v>
      </c>
      <c r="H128" s="29">
        <f>H127</f>
        <v>44645</v>
      </c>
    </row>
    <row r="129" spans="1:8" ht="20.100000000000001" customHeight="1" x14ac:dyDescent="0.25">
      <c r="C129" s="45" t="s">
        <v>101</v>
      </c>
      <c r="D129" s="45"/>
      <c r="E129" s="45"/>
    </row>
    <row r="130" spans="1:8" x14ac:dyDescent="0.25">
      <c r="C130" s="5">
        <v>20</v>
      </c>
      <c r="D130" s="5"/>
      <c r="E130" s="6" t="s">
        <v>102</v>
      </c>
      <c r="F130" s="19">
        <f>F128</f>
        <v>44585</v>
      </c>
      <c r="G130" s="17">
        <f>G128</f>
        <v>44612</v>
      </c>
      <c r="H130" s="29">
        <f>H128</f>
        <v>44645</v>
      </c>
    </row>
    <row r="131" spans="1:8" ht="20.100000000000001" customHeight="1" x14ac:dyDescent="0.25">
      <c r="C131" s="45" t="s">
        <v>103</v>
      </c>
      <c r="D131" s="45"/>
      <c r="E131" s="45"/>
    </row>
    <row r="132" spans="1:8" x14ac:dyDescent="0.25">
      <c r="C132" s="5">
        <v>190</v>
      </c>
      <c r="D132" s="73" t="s">
        <v>234</v>
      </c>
      <c r="E132" s="6" t="s">
        <v>104</v>
      </c>
      <c r="F132" s="19">
        <f>F130+1</f>
        <v>44586</v>
      </c>
      <c r="G132" s="17">
        <f>G130+1</f>
        <v>44613</v>
      </c>
      <c r="H132" s="29">
        <f>H130+1</f>
        <v>44646</v>
      </c>
    </row>
    <row r="133" spans="1:8" ht="20.100000000000001" customHeight="1" x14ac:dyDescent="0.25">
      <c r="C133" s="45" t="s">
        <v>105</v>
      </c>
      <c r="D133" s="45"/>
      <c r="E133" s="45"/>
    </row>
    <row r="134" spans="1:8" x14ac:dyDescent="0.25">
      <c r="C134" s="5">
        <v>25</v>
      </c>
      <c r="D134" s="73" t="s">
        <v>234</v>
      </c>
      <c r="E134" s="6" t="s">
        <v>106</v>
      </c>
      <c r="F134" s="19">
        <f>F132</f>
        <v>44586</v>
      </c>
      <c r="G134" s="17">
        <f>G132+1</f>
        <v>44614</v>
      </c>
      <c r="H134" s="29">
        <f>H132+2</f>
        <v>44648</v>
      </c>
    </row>
    <row r="135" spans="1:8" x14ac:dyDescent="0.25">
      <c r="C135" s="5">
        <v>10</v>
      </c>
      <c r="D135" s="73" t="s">
        <v>234</v>
      </c>
      <c r="E135" s="6" t="s">
        <v>107</v>
      </c>
      <c r="F135" s="19">
        <f>F134</f>
        <v>44586</v>
      </c>
      <c r="G135" s="17">
        <f>G134</f>
        <v>44614</v>
      </c>
      <c r="H135" s="29">
        <f>H134</f>
        <v>44648</v>
      </c>
    </row>
    <row r="136" spans="1:8" ht="20.100000000000001" customHeight="1" x14ac:dyDescent="0.25">
      <c r="C136" s="45" t="s">
        <v>108</v>
      </c>
      <c r="D136" s="45"/>
      <c r="E136" s="45"/>
    </row>
    <row r="137" spans="1:8" x14ac:dyDescent="0.25">
      <c r="C137" s="5">
        <v>10</v>
      </c>
      <c r="D137" s="73" t="s">
        <v>234</v>
      </c>
      <c r="E137" s="6" t="s">
        <v>109</v>
      </c>
      <c r="F137" s="19">
        <f>F135+1</f>
        <v>44587</v>
      </c>
      <c r="G137" s="17">
        <f>G135</f>
        <v>44614</v>
      </c>
      <c r="H137" s="29">
        <f>H135</f>
        <v>44648</v>
      </c>
    </row>
    <row r="138" spans="1:8" x14ac:dyDescent="0.25">
      <c r="C138" s="5">
        <v>15</v>
      </c>
      <c r="D138" s="73" t="s">
        <v>234</v>
      </c>
      <c r="E138" s="6" t="s">
        <v>110</v>
      </c>
      <c r="F138" s="19">
        <f t="shared" ref="F138:H140" si="8">F137</f>
        <v>44587</v>
      </c>
      <c r="G138" s="17">
        <f t="shared" si="8"/>
        <v>44614</v>
      </c>
      <c r="H138" s="29">
        <f t="shared" si="8"/>
        <v>44648</v>
      </c>
    </row>
    <row r="139" spans="1:8" x14ac:dyDescent="0.25">
      <c r="C139" s="5">
        <v>15</v>
      </c>
      <c r="D139" s="73" t="s">
        <v>234</v>
      </c>
      <c r="E139" s="6" t="s">
        <v>111</v>
      </c>
      <c r="F139" s="19">
        <f t="shared" si="8"/>
        <v>44587</v>
      </c>
      <c r="G139" s="17">
        <f t="shared" si="8"/>
        <v>44614</v>
      </c>
      <c r="H139" s="29">
        <f t="shared" si="8"/>
        <v>44648</v>
      </c>
    </row>
    <row r="140" spans="1:8" x14ac:dyDescent="0.25">
      <c r="C140" s="5">
        <v>15</v>
      </c>
      <c r="D140" s="73" t="s">
        <v>234</v>
      </c>
      <c r="E140" s="6" t="s">
        <v>112</v>
      </c>
      <c r="F140" s="19">
        <f t="shared" si="8"/>
        <v>44587</v>
      </c>
      <c r="G140" s="17">
        <f t="shared" si="8"/>
        <v>44614</v>
      </c>
      <c r="H140" s="29">
        <f t="shared" si="8"/>
        <v>44648</v>
      </c>
    </row>
    <row r="141" spans="1:8" x14ac:dyDescent="0.25">
      <c r="C141" s="5">
        <v>60</v>
      </c>
      <c r="D141" s="5"/>
      <c r="E141" s="6" t="s">
        <v>141</v>
      </c>
      <c r="F141" s="19">
        <f>F140</f>
        <v>44587</v>
      </c>
      <c r="G141" s="17">
        <f>G140+1</f>
        <v>44615</v>
      </c>
      <c r="H141" s="29">
        <f>H140+1</f>
        <v>44649</v>
      </c>
    </row>
    <row r="142" spans="1:8" x14ac:dyDescent="0.25">
      <c r="F142" s="31"/>
      <c r="G142" s="31"/>
      <c r="H142" s="26"/>
    </row>
    <row r="143" spans="1:8" s="55" customFormat="1" ht="21" x14ac:dyDescent="0.35">
      <c r="A143" s="52" t="s">
        <v>228</v>
      </c>
      <c r="B143" s="53"/>
      <c r="C143" s="53"/>
      <c r="D143" s="53"/>
      <c r="E143" s="53"/>
      <c r="F143" s="53"/>
      <c r="G143" s="53"/>
      <c r="H143" s="54"/>
    </row>
    <row r="144" spans="1:8" x14ac:dyDescent="0.25">
      <c r="F144" s="31"/>
      <c r="G144" s="31"/>
      <c r="H144" s="26"/>
    </row>
    <row r="145" spans="2:8" ht="23.25" x14ac:dyDescent="0.25">
      <c r="B145" s="3">
        <f>C145/60</f>
        <v>3.5</v>
      </c>
      <c r="C145" s="12">
        <f>SUM(C146:C150)</f>
        <v>210</v>
      </c>
      <c r="D145" s="12"/>
      <c r="E145" s="4" t="s">
        <v>0</v>
      </c>
    </row>
    <row r="146" spans="2:8" x14ac:dyDescent="0.25">
      <c r="C146" s="5">
        <v>30</v>
      </c>
      <c r="D146" s="5"/>
      <c r="E146" s="6" t="s">
        <v>159</v>
      </c>
      <c r="F146" s="34">
        <f>F141+1</f>
        <v>44588</v>
      </c>
      <c r="G146" s="37">
        <f>G141+1</f>
        <v>44616</v>
      </c>
      <c r="H146" s="39">
        <f>H141+1</f>
        <v>44650</v>
      </c>
    </row>
    <row r="147" spans="2:8" x14ac:dyDescent="0.25">
      <c r="C147" s="5">
        <v>60</v>
      </c>
      <c r="D147" s="5"/>
      <c r="E147" s="6" t="s">
        <v>160</v>
      </c>
      <c r="F147" s="34">
        <f t="shared" ref="F147:H150" si="9">F146</f>
        <v>44588</v>
      </c>
      <c r="G147" s="37">
        <f t="shared" si="9"/>
        <v>44616</v>
      </c>
      <c r="H147" s="39">
        <f t="shared" si="9"/>
        <v>44650</v>
      </c>
    </row>
    <row r="148" spans="2:8" x14ac:dyDescent="0.25">
      <c r="C148" s="5">
        <v>40</v>
      </c>
      <c r="D148" s="5"/>
      <c r="E148" s="6" t="s">
        <v>161</v>
      </c>
      <c r="F148" s="34">
        <f t="shared" si="9"/>
        <v>44588</v>
      </c>
      <c r="G148" s="37">
        <f t="shared" si="9"/>
        <v>44616</v>
      </c>
      <c r="H148" s="39">
        <f t="shared" si="9"/>
        <v>44650</v>
      </c>
    </row>
    <row r="149" spans="2:8" x14ac:dyDescent="0.25">
      <c r="C149" s="5">
        <v>30</v>
      </c>
      <c r="D149" s="5"/>
      <c r="E149" s="6" t="s">
        <v>4</v>
      </c>
      <c r="F149" s="34">
        <f t="shared" si="9"/>
        <v>44588</v>
      </c>
      <c r="G149" s="37">
        <f t="shared" si="9"/>
        <v>44616</v>
      </c>
      <c r="H149" s="39">
        <f t="shared" si="9"/>
        <v>44650</v>
      </c>
    </row>
    <row r="150" spans="2:8" x14ac:dyDescent="0.25">
      <c r="C150" s="5">
        <v>50</v>
      </c>
      <c r="D150" s="5"/>
      <c r="E150" s="6" t="s">
        <v>162</v>
      </c>
      <c r="F150" s="34">
        <f t="shared" si="9"/>
        <v>44588</v>
      </c>
      <c r="G150" s="37">
        <f t="shared" si="9"/>
        <v>44616</v>
      </c>
      <c r="H150" s="39">
        <f t="shared" si="9"/>
        <v>44650</v>
      </c>
    </row>
    <row r="151" spans="2:8" s="7" customFormat="1" x14ac:dyDescent="0.25">
      <c r="F151" s="8"/>
      <c r="G151" s="8"/>
      <c r="H151" s="8"/>
    </row>
    <row r="152" spans="2:8" ht="23.25" x14ac:dyDescent="0.25">
      <c r="B152" s="13">
        <f>C152/60</f>
        <v>31</v>
      </c>
      <c r="C152" s="12">
        <f>SUM(C154:C192)</f>
        <v>1860</v>
      </c>
      <c r="D152" s="12"/>
      <c r="E152" s="4" t="s">
        <v>6</v>
      </c>
    </row>
    <row r="153" spans="2:8" ht="20.100000000000001" customHeight="1" x14ac:dyDescent="0.25">
      <c r="C153" s="45" t="s">
        <v>32</v>
      </c>
      <c r="D153" s="45"/>
      <c r="E153" s="45"/>
    </row>
    <row r="154" spans="2:8" x14ac:dyDescent="0.25">
      <c r="C154" s="5">
        <v>10</v>
      </c>
      <c r="D154" s="5"/>
      <c r="E154" s="6" t="s">
        <v>7</v>
      </c>
      <c r="F154" s="34">
        <f>F150+1</f>
        <v>44589</v>
      </c>
      <c r="G154" s="37">
        <f>G150+1</f>
        <v>44617</v>
      </c>
      <c r="H154" s="39">
        <f>H150+1</f>
        <v>44651</v>
      </c>
    </row>
    <row r="155" spans="2:8" ht="20.100000000000001" customHeight="1" x14ac:dyDescent="0.25">
      <c r="C155" s="45" t="s">
        <v>8</v>
      </c>
      <c r="D155" s="45"/>
      <c r="E155" s="45"/>
    </row>
    <row r="156" spans="2:8" x14ac:dyDescent="0.25">
      <c r="C156" s="5">
        <v>20</v>
      </c>
      <c r="D156" s="5"/>
      <c r="E156" s="6" t="s">
        <v>164</v>
      </c>
      <c r="F156" s="34">
        <f>F150+1</f>
        <v>44589</v>
      </c>
      <c r="G156" s="37">
        <f>G154</f>
        <v>44617</v>
      </c>
      <c r="H156" s="39">
        <f>H154</f>
        <v>44651</v>
      </c>
    </row>
    <row r="157" spans="2:8" ht="20.100000000000001" customHeight="1" x14ac:dyDescent="0.25">
      <c r="C157" s="45" t="s">
        <v>10</v>
      </c>
      <c r="D157" s="45"/>
      <c r="E157" s="45"/>
    </row>
    <row r="158" spans="2:8" x14ac:dyDescent="0.25">
      <c r="C158" s="5">
        <v>5</v>
      </c>
      <c r="D158" s="73" t="s">
        <v>234</v>
      </c>
      <c r="E158" s="6" t="s">
        <v>11</v>
      </c>
      <c r="F158" s="34">
        <f>F150+1</f>
        <v>44589</v>
      </c>
      <c r="G158" s="37">
        <f>G156</f>
        <v>44617</v>
      </c>
      <c r="H158" s="39">
        <f>H156</f>
        <v>44651</v>
      </c>
    </row>
    <row r="159" spans="2:8" x14ac:dyDescent="0.25">
      <c r="C159" s="5">
        <v>5</v>
      </c>
      <c r="D159" s="73" t="s">
        <v>234</v>
      </c>
      <c r="E159" s="6" t="s">
        <v>12</v>
      </c>
      <c r="F159" s="34">
        <f>F150+1</f>
        <v>44589</v>
      </c>
      <c r="G159" s="37">
        <f>G156</f>
        <v>44617</v>
      </c>
      <c r="H159" s="39">
        <f>H156</f>
        <v>44651</v>
      </c>
    </row>
    <row r="160" spans="2:8" x14ac:dyDescent="0.25">
      <c r="C160" s="5">
        <v>5</v>
      </c>
      <c r="D160" s="73" t="s">
        <v>234</v>
      </c>
      <c r="E160" s="6" t="s">
        <v>13</v>
      </c>
      <c r="F160" s="34">
        <f>F150+1</f>
        <v>44589</v>
      </c>
      <c r="G160" s="37">
        <f>G159</f>
        <v>44617</v>
      </c>
      <c r="H160" s="39">
        <f>H159</f>
        <v>44651</v>
      </c>
    </row>
    <row r="161" spans="3:8" x14ac:dyDescent="0.25">
      <c r="C161" s="5">
        <v>5</v>
      </c>
      <c r="D161" s="73" t="s">
        <v>234</v>
      </c>
      <c r="E161" s="6" t="s">
        <v>14</v>
      </c>
      <c r="F161" s="34">
        <f>F150+1</f>
        <v>44589</v>
      </c>
      <c r="G161" s="37">
        <f>G160</f>
        <v>44617</v>
      </c>
      <c r="H161" s="39">
        <f>H160</f>
        <v>44651</v>
      </c>
    </row>
    <row r="162" spans="3:8" x14ac:dyDescent="0.25">
      <c r="C162" s="5">
        <v>5</v>
      </c>
      <c r="D162" s="73" t="s">
        <v>234</v>
      </c>
      <c r="E162" s="6" t="s">
        <v>15</v>
      </c>
      <c r="F162" s="34">
        <f>F150+1</f>
        <v>44589</v>
      </c>
      <c r="G162" s="37">
        <f>G161</f>
        <v>44617</v>
      </c>
      <c r="H162" s="39">
        <f>H161</f>
        <v>44651</v>
      </c>
    </row>
    <row r="163" spans="3:8" x14ac:dyDescent="0.25">
      <c r="C163" s="5">
        <v>5</v>
      </c>
      <c r="D163" s="73" t="s">
        <v>234</v>
      </c>
      <c r="E163" s="6" t="s">
        <v>16</v>
      </c>
      <c r="F163" s="34">
        <f>F150+1</f>
        <v>44589</v>
      </c>
      <c r="G163" s="37">
        <f>G162</f>
        <v>44617</v>
      </c>
      <c r="H163" s="39">
        <f>H162</f>
        <v>44651</v>
      </c>
    </row>
    <row r="164" spans="3:8" ht="20.100000000000001" customHeight="1" x14ac:dyDescent="0.25">
      <c r="C164" s="45" t="s">
        <v>165</v>
      </c>
      <c r="D164" s="45"/>
      <c r="E164" s="45"/>
    </row>
    <row r="165" spans="3:8" x14ac:dyDescent="0.25">
      <c r="C165" s="5">
        <v>5</v>
      </c>
      <c r="D165" s="73" t="s">
        <v>234</v>
      </c>
      <c r="E165" s="6" t="s">
        <v>166</v>
      </c>
      <c r="F165" s="34">
        <f>F163+1</f>
        <v>44590</v>
      </c>
      <c r="G165" s="37">
        <f>G163</f>
        <v>44617</v>
      </c>
      <c r="H165" s="39">
        <f>H163</f>
        <v>44651</v>
      </c>
    </row>
    <row r="166" spans="3:8" x14ac:dyDescent="0.25">
      <c r="C166" s="5">
        <v>5</v>
      </c>
      <c r="D166" s="73" t="s">
        <v>234</v>
      </c>
      <c r="E166" s="6" t="s">
        <v>19</v>
      </c>
      <c r="F166" s="34">
        <f>F163+1</f>
        <v>44590</v>
      </c>
      <c r="G166" s="37">
        <f>G165</f>
        <v>44617</v>
      </c>
      <c r="H166" s="39">
        <f>H165</f>
        <v>44651</v>
      </c>
    </row>
    <row r="167" spans="3:8" x14ac:dyDescent="0.25">
      <c r="C167" s="49" t="s">
        <v>178</v>
      </c>
      <c r="D167" s="50"/>
      <c r="E167" s="51"/>
      <c r="F167" s="32"/>
      <c r="G167" s="18"/>
      <c r="H167" s="18"/>
    </row>
    <row r="168" spans="3:8" x14ac:dyDescent="0.25">
      <c r="C168" s="5">
        <v>265</v>
      </c>
      <c r="D168" s="5"/>
      <c r="E168" s="6" t="s">
        <v>167</v>
      </c>
      <c r="F168" s="34">
        <f>F166+1</f>
        <v>44591</v>
      </c>
      <c r="G168" s="37">
        <f>G166+1</f>
        <v>44618</v>
      </c>
      <c r="H168" s="39">
        <f>H166+2</f>
        <v>44653</v>
      </c>
    </row>
    <row r="169" spans="3:8" x14ac:dyDescent="0.25">
      <c r="C169" s="5">
        <v>485</v>
      </c>
      <c r="D169" s="5"/>
      <c r="E169" s="6" t="s">
        <v>168</v>
      </c>
      <c r="F169" s="34">
        <f>F168+1</f>
        <v>44592</v>
      </c>
      <c r="G169" s="37">
        <f>G168+2</f>
        <v>44620</v>
      </c>
      <c r="H169" s="39">
        <f>H168+4</f>
        <v>44657</v>
      </c>
    </row>
    <row r="170" spans="3:8" x14ac:dyDescent="0.25">
      <c r="C170" s="5">
        <v>295</v>
      </c>
      <c r="D170" s="5"/>
      <c r="E170" s="6" t="s">
        <v>169</v>
      </c>
      <c r="F170" s="34">
        <f>F169+2</f>
        <v>44594</v>
      </c>
      <c r="G170" s="37">
        <f>G169+4</f>
        <v>44624</v>
      </c>
      <c r="H170" s="39">
        <f>H169+8</f>
        <v>44665</v>
      </c>
    </row>
    <row r="171" spans="3:8" x14ac:dyDescent="0.25">
      <c r="C171" s="5">
        <v>40</v>
      </c>
      <c r="D171" s="5"/>
      <c r="E171" s="6" t="s">
        <v>170</v>
      </c>
      <c r="F171" s="34">
        <f>F170+1</f>
        <v>44595</v>
      </c>
      <c r="G171" s="37">
        <f>G170+3</f>
        <v>44627</v>
      </c>
      <c r="H171" s="39">
        <f>H170+4</f>
        <v>44669</v>
      </c>
    </row>
    <row r="172" spans="3:8" x14ac:dyDescent="0.25">
      <c r="C172" s="5">
        <v>20</v>
      </c>
      <c r="D172" s="5"/>
      <c r="E172" s="6" t="s">
        <v>171</v>
      </c>
      <c r="F172" s="34">
        <f>F171</f>
        <v>44595</v>
      </c>
      <c r="G172" s="37">
        <f>G171</f>
        <v>44627</v>
      </c>
      <c r="H172" s="39">
        <f>H171</f>
        <v>44669</v>
      </c>
    </row>
    <row r="173" spans="3:8" x14ac:dyDescent="0.25">
      <c r="C173" s="5">
        <v>50</v>
      </c>
      <c r="D173" s="5"/>
      <c r="E173" s="6" t="s">
        <v>172</v>
      </c>
      <c r="F173" s="34">
        <f>F172</f>
        <v>44595</v>
      </c>
      <c r="G173" s="37">
        <f>G172</f>
        <v>44627</v>
      </c>
      <c r="H173" s="39">
        <f>H172+1</f>
        <v>44670</v>
      </c>
    </row>
    <row r="174" spans="3:8" x14ac:dyDescent="0.25">
      <c r="C174" s="49" t="s">
        <v>179</v>
      </c>
      <c r="D174" s="50"/>
      <c r="E174" s="51"/>
      <c r="F174" s="32"/>
      <c r="G174" s="18"/>
      <c r="H174" s="18"/>
    </row>
    <row r="175" spans="3:8" x14ac:dyDescent="0.25">
      <c r="C175" s="5">
        <v>15</v>
      </c>
      <c r="D175" s="5"/>
      <c r="E175" s="6" t="s">
        <v>173</v>
      </c>
      <c r="F175" s="34">
        <f>F173</f>
        <v>44595</v>
      </c>
      <c r="G175" s="37">
        <f>G173+1</f>
        <v>44628</v>
      </c>
      <c r="H175" s="39">
        <f>H173+1</f>
        <v>44671</v>
      </c>
    </row>
    <row r="176" spans="3:8" x14ac:dyDescent="0.25">
      <c r="C176" s="5">
        <v>25</v>
      </c>
      <c r="D176" s="5"/>
      <c r="E176" s="6" t="s">
        <v>174</v>
      </c>
      <c r="F176" s="34">
        <f>F175</f>
        <v>44595</v>
      </c>
      <c r="G176" s="37">
        <f>G175</f>
        <v>44628</v>
      </c>
      <c r="H176" s="39">
        <f>H175</f>
        <v>44671</v>
      </c>
    </row>
    <row r="177" spans="3:8" x14ac:dyDescent="0.25">
      <c r="C177" s="5">
        <v>75</v>
      </c>
      <c r="D177" s="5"/>
      <c r="E177" s="6" t="s">
        <v>175</v>
      </c>
      <c r="F177" s="34">
        <f>F176</f>
        <v>44595</v>
      </c>
      <c r="G177" s="37">
        <f>G176</f>
        <v>44628</v>
      </c>
      <c r="H177" s="39">
        <f>H176+1</f>
        <v>44672</v>
      </c>
    </row>
    <row r="178" spans="3:8" x14ac:dyDescent="0.25">
      <c r="C178" s="5">
        <v>15</v>
      </c>
      <c r="D178" s="5"/>
      <c r="E178" s="6" t="s">
        <v>176</v>
      </c>
      <c r="F178" s="34">
        <f>F177</f>
        <v>44595</v>
      </c>
      <c r="G178" s="37">
        <f>G177</f>
        <v>44628</v>
      </c>
      <c r="H178" s="39">
        <f>H177+1</f>
        <v>44673</v>
      </c>
    </row>
    <row r="179" spans="3:8" ht="20.100000000000001" customHeight="1" x14ac:dyDescent="0.25">
      <c r="C179" s="45" t="s">
        <v>180</v>
      </c>
      <c r="D179" s="45"/>
      <c r="E179" s="45"/>
    </row>
    <row r="180" spans="3:8" x14ac:dyDescent="0.25">
      <c r="C180" s="5">
        <v>35</v>
      </c>
      <c r="D180" s="5"/>
      <c r="E180" s="6" t="s">
        <v>177</v>
      </c>
      <c r="F180" s="34">
        <f>F178+1</f>
        <v>44596</v>
      </c>
      <c r="G180" s="37">
        <f>G178+1</f>
        <v>44629</v>
      </c>
      <c r="H180" s="39">
        <f>H178</f>
        <v>44673</v>
      </c>
    </row>
    <row r="181" spans="3:8" x14ac:dyDescent="0.25">
      <c r="C181" s="49" t="s">
        <v>181</v>
      </c>
      <c r="D181" s="50"/>
      <c r="E181" s="51"/>
      <c r="F181" s="32"/>
      <c r="G181" s="18"/>
      <c r="H181" s="18"/>
    </row>
    <row r="182" spans="3:8" x14ac:dyDescent="0.25">
      <c r="C182" s="5">
        <v>20</v>
      </c>
      <c r="D182" s="5"/>
      <c r="E182" s="6" t="s">
        <v>182</v>
      </c>
      <c r="F182" s="34">
        <f>F180</f>
        <v>44596</v>
      </c>
      <c r="G182" s="37">
        <f>G180</f>
        <v>44629</v>
      </c>
      <c r="H182" s="39">
        <f>H180+1</f>
        <v>44674</v>
      </c>
    </row>
    <row r="183" spans="3:8" x14ac:dyDescent="0.25">
      <c r="C183" s="49" t="s">
        <v>183</v>
      </c>
      <c r="D183" s="50"/>
      <c r="E183" s="51"/>
      <c r="F183" s="32"/>
      <c r="G183" s="18"/>
      <c r="H183" s="18"/>
    </row>
    <row r="184" spans="3:8" x14ac:dyDescent="0.25">
      <c r="C184" s="5">
        <v>25</v>
      </c>
      <c r="D184" s="5"/>
      <c r="E184" s="6" t="s">
        <v>184</v>
      </c>
      <c r="F184" s="34">
        <f>F182</f>
        <v>44596</v>
      </c>
      <c r="G184" s="37">
        <f>G182</f>
        <v>44629</v>
      </c>
      <c r="H184" s="39">
        <f>H182</f>
        <v>44674</v>
      </c>
    </row>
    <row r="185" spans="3:8" x14ac:dyDescent="0.25">
      <c r="C185" s="5">
        <v>95</v>
      </c>
      <c r="D185" s="5"/>
      <c r="E185" s="6" t="s">
        <v>185</v>
      </c>
      <c r="F185" s="34">
        <f>F184</f>
        <v>44596</v>
      </c>
      <c r="G185" s="37">
        <f>G184+1</f>
        <v>44630</v>
      </c>
      <c r="H185" s="39">
        <f>H184+1</f>
        <v>44675</v>
      </c>
    </row>
    <row r="186" spans="3:8" x14ac:dyDescent="0.25">
      <c r="C186" s="5">
        <v>25</v>
      </c>
      <c r="D186" s="5"/>
      <c r="E186" s="6" t="s">
        <v>186</v>
      </c>
      <c r="F186" s="34">
        <f>F185+1</f>
        <v>44597</v>
      </c>
      <c r="G186" s="37">
        <f>G185</f>
        <v>44630</v>
      </c>
      <c r="H186" s="39">
        <f>H185+2</f>
        <v>44677</v>
      </c>
    </row>
    <row r="187" spans="3:8" x14ac:dyDescent="0.25">
      <c r="C187" s="5">
        <v>135</v>
      </c>
      <c r="D187" s="5"/>
      <c r="E187" s="6" t="s">
        <v>187</v>
      </c>
      <c r="F187" s="34">
        <f>F186</f>
        <v>44597</v>
      </c>
      <c r="G187" s="37">
        <f>G186+1</f>
        <v>44631</v>
      </c>
      <c r="H187" s="39">
        <f>H186+1</f>
        <v>44678</v>
      </c>
    </row>
    <row r="188" spans="3:8" x14ac:dyDescent="0.25">
      <c r="C188" s="49" t="s">
        <v>188</v>
      </c>
      <c r="D188" s="50"/>
      <c r="E188" s="51"/>
      <c r="F188" s="32"/>
      <c r="G188" s="18"/>
      <c r="H188" s="18"/>
    </row>
    <row r="189" spans="3:8" x14ac:dyDescent="0.25">
      <c r="C189" s="5">
        <v>75</v>
      </c>
      <c r="D189" s="5"/>
      <c r="E189" s="6" t="s">
        <v>189</v>
      </c>
      <c r="F189" s="34">
        <f>F187+1</f>
        <v>44598</v>
      </c>
      <c r="G189" s="37">
        <f>G187+1</f>
        <v>44632</v>
      </c>
      <c r="H189" s="39">
        <f>H187+3</f>
        <v>44681</v>
      </c>
    </row>
    <row r="190" spans="3:8" x14ac:dyDescent="0.25">
      <c r="C190" s="49" t="s">
        <v>190</v>
      </c>
      <c r="D190" s="50"/>
      <c r="E190" s="51"/>
      <c r="F190" s="32"/>
      <c r="G190" s="18"/>
      <c r="H190" s="18"/>
    </row>
    <row r="191" spans="3:8" x14ac:dyDescent="0.25">
      <c r="C191" s="5">
        <v>35</v>
      </c>
      <c r="D191" s="5"/>
      <c r="E191" s="6" t="s">
        <v>191</v>
      </c>
      <c r="F191" s="34">
        <f>F189</f>
        <v>44598</v>
      </c>
      <c r="G191" s="37">
        <f>G189</f>
        <v>44632</v>
      </c>
      <c r="H191" s="39">
        <f>H189+1</f>
        <v>44682</v>
      </c>
    </row>
    <row r="192" spans="3:8" x14ac:dyDescent="0.25">
      <c r="C192" s="5">
        <v>60</v>
      </c>
      <c r="D192" s="5"/>
      <c r="E192" s="6" t="s">
        <v>139</v>
      </c>
      <c r="F192" s="34">
        <f>F191+1</f>
        <v>44599</v>
      </c>
      <c r="G192" s="37">
        <f>G191+1</f>
        <v>44633</v>
      </c>
      <c r="H192" s="39">
        <f>H191+1</f>
        <v>44683</v>
      </c>
    </row>
    <row r="193" spans="2:8" s="7" customFormat="1" x14ac:dyDescent="0.25">
      <c r="F193" s="8"/>
      <c r="G193" s="8"/>
      <c r="H193" s="8"/>
    </row>
    <row r="194" spans="2:8" ht="23.25" x14ac:dyDescent="0.25">
      <c r="B194" s="13">
        <f>C194/60</f>
        <v>26.366666666666667</v>
      </c>
      <c r="C194" s="9">
        <f>SUM(C195:C232)</f>
        <v>1582</v>
      </c>
      <c r="D194" s="9"/>
      <c r="E194" s="4" t="s">
        <v>31</v>
      </c>
    </row>
    <row r="195" spans="2:8" ht="20.100000000000001" customHeight="1" x14ac:dyDescent="0.25">
      <c r="C195" s="45" t="s">
        <v>32</v>
      </c>
      <c r="D195" s="45"/>
      <c r="E195" s="45"/>
    </row>
    <row r="196" spans="2:8" x14ac:dyDescent="0.25">
      <c r="C196" s="5">
        <v>10</v>
      </c>
      <c r="D196" s="5"/>
      <c r="E196" s="6" t="s">
        <v>33</v>
      </c>
      <c r="F196" s="34">
        <f>F192+1</f>
        <v>44600</v>
      </c>
      <c r="G196" s="37">
        <f>G192+1</f>
        <v>44634</v>
      </c>
      <c r="H196" s="39">
        <f>H192+1</f>
        <v>44684</v>
      </c>
    </row>
    <row r="197" spans="2:8" ht="20.100000000000001" customHeight="1" x14ac:dyDescent="0.25">
      <c r="C197" s="45" t="s">
        <v>193</v>
      </c>
      <c r="D197" s="45"/>
      <c r="E197" s="45"/>
    </row>
    <row r="198" spans="2:8" x14ac:dyDescent="0.25">
      <c r="C198" s="5">
        <v>35</v>
      </c>
      <c r="D198" s="5"/>
      <c r="E198" s="6" t="s">
        <v>192</v>
      </c>
      <c r="F198" s="34">
        <f>F196</f>
        <v>44600</v>
      </c>
      <c r="G198" s="37">
        <f>G196</f>
        <v>44634</v>
      </c>
      <c r="H198" s="39">
        <f>H196</f>
        <v>44684</v>
      </c>
    </row>
    <row r="199" spans="2:8" ht="20.100000000000001" customHeight="1" x14ac:dyDescent="0.25">
      <c r="C199" s="45" t="s">
        <v>194</v>
      </c>
      <c r="D199" s="45"/>
      <c r="E199" s="45"/>
    </row>
    <row r="200" spans="2:8" x14ac:dyDescent="0.25">
      <c r="C200" s="5">
        <v>10</v>
      </c>
      <c r="D200" s="5"/>
      <c r="E200" s="6" t="s">
        <v>195</v>
      </c>
      <c r="F200" s="34">
        <f>F192+1</f>
        <v>44600</v>
      </c>
      <c r="G200" s="37">
        <f>G198</f>
        <v>44634</v>
      </c>
      <c r="H200" s="39">
        <f>H198+1</f>
        <v>44685</v>
      </c>
    </row>
    <row r="201" spans="2:8" x14ac:dyDescent="0.25">
      <c r="C201" s="5">
        <v>30</v>
      </c>
      <c r="D201" s="5"/>
      <c r="E201" s="6" t="s">
        <v>196</v>
      </c>
      <c r="F201" s="34">
        <f t="shared" ref="F201:H202" si="10">F200</f>
        <v>44600</v>
      </c>
      <c r="G201" s="37">
        <f t="shared" si="10"/>
        <v>44634</v>
      </c>
      <c r="H201" s="39">
        <f t="shared" si="10"/>
        <v>44685</v>
      </c>
    </row>
    <row r="202" spans="2:8" x14ac:dyDescent="0.25">
      <c r="C202" s="5">
        <v>10</v>
      </c>
      <c r="D202" s="5"/>
      <c r="E202" s="6" t="s">
        <v>197</v>
      </c>
      <c r="F202" s="34">
        <f t="shared" si="10"/>
        <v>44600</v>
      </c>
      <c r="G202" s="37">
        <f t="shared" si="10"/>
        <v>44634</v>
      </c>
      <c r="H202" s="39">
        <f t="shared" si="10"/>
        <v>44685</v>
      </c>
    </row>
    <row r="203" spans="2:8" x14ac:dyDescent="0.25">
      <c r="C203" s="5">
        <v>10</v>
      </c>
      <c r="D203" s="5"/>
      <c r="E203" s="6" t="s">
        <v>198</v>
      </c>
      <c r="F203" s="34">
        <f>F202</f>
        <v>44600</v>
      </c>
      <c r="G203" s="37">
        <f>G202</f>
        <v>44634</v>
      </c>
      <c r="H203" s="39">
        <f>H202+1</f>
        <v>44686</v>
      </c>
    </row>
    <row r="204" spans="2:8" x14ac:dyDescent="0.25">
      <c r="C204" s="5">
        <v>25</v>
      </c>
      <c r="D204" s="5"/>
      <c r="E204" s="6" t="s">
        <v>199</v>
      </c>
      <c r="F204" s="34">
        <f>F203</f>
        <v>44600</v>
      </c>
      <c r="G204" s="37">
        <f>G203</f>
        <v>44634</v>
      </c>
      <c r="H204" s="39">
        <f>H202+1</f>
        <v>44686</v>
      </c>
    </row>
    <row r="205" spans="2:8" ht="20.100000000000001" customHeight="1" x14ac:dyDescent="0.25">
      <c r="C205" s="45" t="s">
        <v>200</v>
      </c>
      <c r="D205" s="45"/>
      <c r="E205" s="45"/>
    </row>
    <row r="206" spans="2:8" x14ac:dyDescent="0.25">
      <c r="C206" s="5">
        <v>10</v>
      </c>
      <c r="D206" s="5"/>
      <c r="E206" s="6" t="s">
        <v>201</v>
      </c>
      <c r="F206" s="34">
        <f>F204+1</f>
        <v>44601</v>
      </c>
      <c r="G206" s="37">
        <f>G204+1</f>
        <v>44635</v>
      </c>
      <c r="H206" s="39">
        <f>H204+1</f>
        <v>44687</v>
      </c>
    </row>
    <row r="207" spans="2:8" x14ac:dyDescent="0.25">
      <c r="C207" s="5">
        <v>25</v>
      </c>
      <c r="D207" s="5"/>
      <c r="E207" s="6" t="s">
        <v>202</v>
      </c>
      <c r="F207" s="34">
        <f>F206</f>
        <v>44601</v>
      </c>
      <c r="G207" s="37">
        <f>G206</f>
        <v>44635</v>
      </c>
      <c r="H207" s="39">
        <f>H206</f>
        <v>44687</v>
      </c>
    </row>
    <row r="208" spans="2:8" x14ac:dyDescent="0.25">
      <c r="C208" s="5">
        <v>32</v>
      </c>
      <c r="D208" s="5"/>
      <c r="E208" s="6" t="s">
        <v>203</v>
      </c>
      <c r="F208" s="34">
        <f>F207</f>
        <v>44601</v>
      </c>
      <c r="G208" s="37">
        <f>G207</f>
        <v>44635</v>
      </c>
      <c r="H208" s="39">
        <f>H207+1</f>
        <v>44688</v>
      </c>
    </row>
    <row r="209" spans="3:8" x14ac:dyDescent="0.25">
      <c r="C209" s="5">
        <v>135</v>
      </c>
      <c r="D209" s="5"/>
      <c r="E209" s="6" t="s">
        <v>204</v>
      </c>
      <c r="F209" s="34">
        <f>F208</f>
        <v>44601</v>
      </c>
      <c r="G209" s="37">
        <f>G208+1</f>
        <v>44636</v>
      </c>
      <c r="H209" s="39">
        <f>H208+1</f>
        <v>44689</v>
      </c>
    </row>
    <row r="210" spans="3:8" x14ac:dyDescent="0.25">
      <c r="C210" s="5">
        <v>15</v>
      </c>
      <c r="D210" s="5"/>
      <c r="E210" s="6" t="s">
        <v>205</v>
      </c>
      <c r="F210" s="34">
        <f>F209</f>
        <v>44601</v>
      </c>
      <c r="G210" s="37">
        <f>G209+1</f>
        <v>44637</v>
      </c>
      <c r="H210" s="39">
        <f>H209+2</f>
        <v>44691</v>
      </c>
    </row>
    <row r="211" spans="3:8" x14ac:dyDescent="0.25">
      <c r="C211" s="5">
        <v>25</v>
      </c>
      <c r="D211" s="5"/>
      <c r="E211" s="6" t="s">
        <v>206</v>
      </c>
      <c r="F211" s="34">
        <f>F210</f>
        <v>44601</v>
      </c>
      <c r="G211" s="37">
        <f>G210</f>
        <v>44637</v>
      </c>
      <c r="H211" s="39">
        <f>H210</f>
        <v>44691</v>
      </c>
    </row>
    <row r="212" spans="3:8" ht="20.100000000000001" customHeight="1" x14ac:dyDescent="0.25">
      <c r="C212" s="45" t="s">
        <v>208</v>
      </c>
      <c r="D212" s="45"/>
      <c r="E212" s="45"/>
    </row>
    <row r="213" spans="3:8" x14ac:dyDescent="0.25">
      <c r="C213" s="5">
        <v>10</v>
      </c>
      <c r="D213" s="5"/>
      <c r="E213" s="6" t="s">
        <v>209</v>
      </c>
      <c r="F213" s="34">
        <f>F211+1</f>
        <v>44602</v>
      </c>
      <c r="G213" s="37">
        <f>G210+1</f>
        <v>44638</v>
      </c>
      <c r="H213" s="39">
        <f>H211</f>
        <v>44691</v>
      </c>
    </row>
    <row r="214" spans="3:8" x14ac:dyDescent="0.25">
      <c r="C214" s="5">
        <v>105</v>
      </c>
      <c r="D214" s="5"/>
      <c r="E214" s="6" t="s">
        <v>210</v>
      </c>
      <c r="F214" s="34">
        <f>F213</f>
        <v>44602</v>
      </c>
      <c r="G214" s="37">
        <f>G213</f>
        <v>44638</v>
      </c>
      <c r="H214" s="39">
        <f>H213</f>
        <v>44691</v>
      </c>
    </row>
    <row r="215" spans="3:8" x14ac:dyDescent="0.25">
      <c r="C215" s="5">
        <v>135</v>
      </c>
      <c r="D215" s="5"/>
      <c r="E215" s="6" t="s">
        <v>211</v>
      </c>
      <c r="F215" s="34">
        <f>F214</f>
        <v>44602</v>
      </c>
      <c r="G215" s="37">
        <f>G214+1</f>
        <v>44639</v>
      </c>
      <c r="H215" s="39">
        <f>H214+2</f>
        <v>44693</v>
      </c>
    </row>
    <row r="216" spans="3:8" x14ac:dyDescent="0.25">
      <c r="C216" s="5">
        <v>90</v>
      </c>
      <c r="D216" s="5"/>
      <c r="E216" s="6" t="s">
        <v>212</v>
      </c>
      <c r="F216" s="34">
        <f>F215+1</f>
        <v>44603</v>
      </c>
      <c r="G216" s="37">
        <f>G215+1</f>
        <v>44640</v>
      </c>
      <c r="H216" s="39">
        <f>H215+2</f>
        <v>44695</v>
      </c>
    </row>
    <row r="217" spans="3:8" x14ac:dyDescent="0.25">
      <c r="C217" s="5">
        <v>35</v>
      </c>
      <c r="D217" s="5"/>
      <c r="E217" s="6" t="s">
        <v>213</v>
      </c>
      <c r="F217" s="34">
        <f>F216</f>
        <v>44603</v>
      </c>
      <c r="G217" s="37">
        <f>G216+1</f>
        <v>44641</v>
      </c>
      <c r="H217" s="39">
        <f>H216+1</f>
        <v>44696</v>
      </c>
    </row>
    <row r="218" spans="3:8" x14ac:dyDescent="0.25">
      <c r="C218" s="5">
        <v>50</v>
      </c>
      <c r="D218" s="5"/>
      <c r="E218" s="6" t="s">
        <v>214</v>
      </c>
      <c r="F218" s="34">
        <f>F217</f>
        <v>44603</v>
      </c>
      <c r="G218" s="37">
        <f>G217</f>
        <v>44641</v>
      </c>
      <c r="H218" s="39">
        <f>H217+1</f>
        <v>44697</v>
      </c>
    </row>
    <row r="219" spans="3:8" x14ac:dyDescent="0.25">
      <c r="C219" s="5">
        <v>15</v>
      </c>
      <c r="D219" s="5"/>
      <c r="E219" s="6" t="s">
        <v>215</v>
      </c>
      <c r="F219" s="34">
        <f>F218</f>
        <v>44603</v>
      </c>
      <c r="G219" s="37">
        <f>G218</f>
        <v>44641</v>
      </c>
      <c r="H219" s="39">
        <f>H218+1</f>
        <v>44698</v>
      </c>
    </row>
    <row r="220" spans="3:8" x14ac:dyDescent="0.25">
      <c r="C220" s="5">
        <v>15</v>
      </c>
      <c r="D220" s="5"/>
      <c r="E220" s="6" t="s">
        <v>216</v>
      </c>
      <c r="F220" s="34">
        <f>F219</f>
        <v>44603</v>
      </c>
      <c r="G220" s="37">
        <f>G219</f>
        <v>44641</v>
      </c>
      <c r="H220" s="39">
        <f>H219</f>
        <v>44698</v>
      </c>
    </row>
    <row r="221" spans="3:8" x14ac:dyDescent="0.25">
      <c r="C221" s="5">
        <v>500</v>
      </c>
      <c r="D221" s="5"/>
      <c r="E221" s="6" t="s">
        <v>217</v>
      </c>
      <c r="F221" s="34">
        <f>F220+1</f>
        <v>44604</v>
      </c>
      <c r="G221" s="37">
        <f>G220+1</f>
        <v>44642</v>
      </c>
      <c r="H221" s="39">
        <f>H220+1</f>
        <v>44699</v>
      </c>
    </row>
    <row r="222" spans="3:8" x14ac:dyDescent="0.25">
      <c r="C222" s="5">
        <v>25</v>
      </c>
      <c r="D222" s="5"/>
      <c r="E222" s="6" t="s">
        <v>218</v>
      </c>
      <c r="F222" s="34">
        <f>F221+2</f>
        <v>44606</v>
      </c>
      <c r="G222" s="37">
        <f>G221+4</f>
        <v>44646</v>
      </c>
      <c r="H222" s="39">
        <f>H221+9</f>
        <v>44708</v>
      </c>
    </row>
    <row r="223" spans="3:8" ht="20.100000000000001" customHeight="1" x14ac:dyDescent="0.25">
      <c r="C223" s="45" t="s">
        <v>207</v>
      </c>
      <c r="D223" s="45"/>
      <c r="E223" s="45"/>
    </row>
    <row r="224" spans="3:8" x14ac:dyDescent="0.25">
      <c r="C224" s="5">
        <v>10</v>
      </c>
      <c r="D224" s="5"/>
      <c r="E224" s="6" t="s">
        <v>219</v>
      </c>
      <c r="F224" s="34">
        <f>F222</f>
        <v>44606</v>
      </c>
      <c r="G224" s="37">
        <f>G222+1</f>
        <v>44647</v>
      </c>
      <c r="H224" s="39">
        <f>H222+1</f>
        <v>44709</v>
      </c>
    </row>
    <row r="225" spans="2:8" x14ac:dyDescent="0.25">
      <c r="C225" s="5">
        <v>15</v>
      </c>
      <c r="D225" s="5"/>
      <c r="E225" s="6" t="s">
        <v>220</v>
      </c>
      <c r="F225" s="34">
        <f t="shared" ref="F225:H226" si="11">F224</f>
        <v>44606</v>
      </c>
      <c r="G225" s="37">
        <f t="shared" si="11"/>
        <v>44647</v>
      </c>
      <c r="H225" s="39">
        <f t="shared" si="11"/>
        <v>44709</v>
      </c>
    </row>
    <row r="226" spans="2:8" x14ac:dyDescent="0.25">
      <c r="C226" s="5">
        <v>10</v>
      </c>
      <c r="D226" s="5"/>
      <c r="E226" s="6" t="s">
        <v>221</v>
      </c>
      <c r="F226" s="34">
        <f t="shared" si="11"/>
        <v>44606</v>
      </c>
      <c r="G226" s="37">
        <f t="shared" si="11"/>
        <v>44647</v>
      </c>
      <c r="H226" s="39">
        <f t="shared" si="11"/>
        <v>44709</v>
      </c>
    </row>
    <row r="227" spans="2:8" x14ac:dyDescent="0.25">
      <c r="C227" s="5">
        <v>65</v>
      </c>
      <c r="D227" s="5"/>
      <c r="E227" s="6" t="s">
        <v>222</v>
      </c>
      <c r="F227" s="34">
        <f>F226</f>
        <v>44606</v>
      </c>
      <c r="G227" s="37">
        <f>G226</f>
        <v>44647</v>
      </c>
      <c r="H227" s="39">
        <f>H226+1</f>
        <v>44710</v>
      </c>
    </row>
    <row r="228" spans="2:8" x14ac:dyDescent="0.25">
      <c r="C228" s="5">
        <v>20</v>
      </c>
      <c r="D228" s="5"/>
      <c r="E228" s="6" t="s">
        <v>223</v>
      </c>
      <c r="F228" s="34">
        <f>F227</f>
        <v>44606</v>
      </c>
      <c r="G228" s="37">
        <f>G227+1</f>
        <v>44648</v>
      </c>
      <c r="H228" s="39">
        <f>H227+1</f>
        <v>44711</v>
      </c>
    </row>
    <row r="229" spans="2:8" x14ac:dyDescent="0.25">
      <c r="C229" s="5">
        <v>10</v>
      </c>
      <c r="D229" s="5"/>
      <c r="E229" s="6" t="s">
        <v>224</v>
      </c>
      <c r="F229" s="34">
        <f>F228</f>
        <v>44606</v>
      </c>
      <c r="G229" s="37">
        <f>G228</f>
        <v>44648</v>
      </c>
      <c r="H229" s="39">
        <f>H228</f>
        <v>44711</v>
      </c>
    </row>
    <row r="230" spans="2:8" x14ac:dyDescent="0.25">
      <c r="C230" s="5">
        <v>15</v>
      </c>
      <c r="D230" s="5"/>
      <c r="E230" s="6" t="s">
        <v>225</v>
      </c>
      <c r="F230" s="34">
        <f>F229</f>
        <v>44606</v>
      </c>
      <c r="G230" s="37">
        <f>G229</f>
        <v>44648</v>
      </c>
      <c r="H230" s="39">
        <f>H229</f>
        <v>44711</v>
      </c>
    </row>
    <row r="231" spans="2:8" x14ac:dyDescent="0.25">
      <c r="C231" s="5">
        <v>25</v>
      </c>
      <c r="D231" s="5"/>
      <c r="E231" s="6" t="s">
        <v>226</v>
      </c>
      <c r="F231" s="34">
        <f>F230</f>
        <v>44606</v>
      </c>
      <c r="G231" s="37">
        <f>G229</f>
        <v>44648</v>
      </c>
      <c r="H231" s="39">
        <f>H230</f>
        <v>44711</v>
      </c>
    </row>
    <row r="232" spans="2:8" x14ac:dyDescent="0.25">
      <c r="C232" s="5">
        <v>60</v>
      </c>
      <c r="D232" s="5"/>
      <c r="E232" s="10" t="s">
        <v>140</v>
      </c>
      <c r="F232" s="34">
        <f>F231+1</f>
        <v>44607</v>
      </c>
      <c r="G232" s="37">
        <f>G231</f>
        <v>44648</v>
      </c>
      <c r="H232" s="39">
        <f>H231+1</f>
        <v>44712</v>
      </c>
    </row>
    <row r="233" spans="2:8" s="7" customFormat="1" x14ac:dyDescent="0.25">
      <c r="E233" s="11"/>
      <c r="F233" s="8"/>
      <c r="G233" s="8"/>
      <c r="H233" s="8"/>
    </row>
    <row r="234" spans="2:8" ht="23.25" x14ac:dyDescent="0.25">
      <c r="B234" s="13">
        <f>C234/60</f>
        <v>5.5</v>
      </c>
      <c r="C234" s="9">
        <f>SUM(C235:C267)</f>
        <v>330</v>
      </c>
      <c r="D234" s="9"/>
      <c r="E234" s="4" t="s">
        <v>81</v>
      </c>
    </row>
    <row r="235" spans="2:8" ht="20.100000000000001" customHeight="1" x14ac:dyDescent="0.25">
      <c r="C235" s="45" t="s">
        <v>32</v>
      </c>
      <c r="D235" s="45"/>
      <c r="E235" s="45"/>
    </row>
    <row r="236" spans="2:8" x14ac:dyDescent="0.25">
      <c r="C236" s="5">
        <v>10</v>
      </c>
      <c r="D236" s="5"/>
      <c r="E236" s="6" t="s">
        <v>82</v>
      </c>
      <c r="F236" s="34">
        <f>F232+1</f>
        <v>44608</v>
      </c>
      <c r="G236" s="37">
        <f>G232+1</f>
        <v>44649</v>
      </c>
      <c r="H236" s="39">
        <f>H232+1</f>
        <v>44713</v>
      </c>
    </row>
    <row r="237" spans="2:8" ht="20.100000000000001" customHeight="1" x14ac:dyDescent="0.25">
      <c r="C237" s="45" t="s">
        <v>83</v>
      </c>
      <c r="D237" s="45"/>
      <c r="E237" s="45"/>
    </row>
    <row r="238" spans="2:8" x14ac:dyDescent="0.25">
      <c r="C238" s="5">
        <v>30</v>
      </c>
      <c r="D238" s="5"/>
      <c r="E238" s="6" t="s">
        <v>84</v>
      </c>
      <c r="F238" s="34">
        <f>F236</f>
        <v>44608</v>
      </c>
      <c r="G238" s="37">
        <f>G236</f>
        <v>44649</v>
      </c>
      <c r="H238" s="39">
        <f>H236</f>
        <v>44713</v>
      </c>
    </row>
    <row r="239" spans="2:8" ht="20.100000000000001" customHeight="1" x14ac:dyDescent="0.25">
      <c r="C239" s="45" t="s">
        <v>85</v>
      </c>
      <c r="D239" s="45"/>
      <c r="E239" s="45"/>
    </row>
    <row r="240" spans="2:8" x14ac:dyDescent="0.25">
      <c r="C240" s="5">
        <v>5</v>
      </c>
      <c r="D240" s="73" t="s">
        <v>234</v>
      </c>
      <c r="E240" s="6" t="s">
        <v>86</v>
      </c>
      <c r="F240" s="34">
        <f>F238</f>
        <v>44608</v>
      </c>
      <c r="G240" s="37">
        <f>G238+1</f>
        <v>44650</v>
      </c>
      <c r="H240" s="39">
        <f>H238+1</f>
        <v>44714</v>
      </c>
    </row>
    <row r="241" spans="3:8" x14ac:dyDescent="0.25">
      <c r="C241" s="5">
        <v>45</v>
      </c>
      <c r="D241" s="5"/>
      <c r="E241" s="6" t="s">
        <v>87</v>
      </c>
      <c r="F241" s="34">
        <f t="shared" ref="F241:F246" si="12">F240</f>
        <v>44608</v>
      </c>
      <c r="G241" s="37">
        <f>G240</f>
        <v>44650</v>
      </c>
      <c r="H241" s="39">
        <f>H240</f>
        <v>44714</v>
      </c>
    </row>
    <row r="242" spans="3:8" x14ac:dyDescent="0.25">
      <c r="C242" s="5">
        <v>5</v>
      </c>
      <c r="D242" s="73" t="s">
        <v>234</v>
      </c>
      <c r="E242" s="6" t="s">
        <v>88</v>
      </c>
      <c r="F242" s="34">
        <f t="shared" si="12"/>
        <v>44608</v>
      </c>
      <c r="G242" s="37">
        <f>G241</f>
        <v>44650</v>
      </c>
      <c r="H242" s="39">
        <f>H241+1</f>
        <v>44715</v>
      </c>
    </row>
    <row r="243" spans="3:8" x14ac:dyDescent="0.25">
      <c r="C243" s="5">
        <v>5</v>
      </c>
      <c r="D243" s="73" t="s">
        <v>234</v>
      </c>
      <c r="E243" s="6" t="s">
        <v>89</v>
      </c>
      <c r="F243" s="34">
        <f t="shared" si="12"/>
        <v>44608</v>
      </c>
      <c r="G243" s="37">
        <f>G242</f>
        <v>44650</v>
      </c>
      <c r="H243" s="39">
        <f>H242</f>
        <v>44715</v>
      </c>
    </row>
    <row r="244" spans="3:8" x14ac:dyDescent="0.25">
      <c r="C244" s="5">
        <v>5</v>
      </c>
      <c r="D244" s="73" t="s">
        <v>234</v>
      </c>
      <c r="E244" s="6" t="s">
        <v>90</v>
      </c>
      <c r="F244" s="34">
        <f t="shared" si="12"/>
        <v>44608</v>
      </c>
      <c r="G244" s="37">
        <f>G243</f>
        <v>44650</v>
      </c>
      <c r="H244" s="39">
        <f>H243</f>
        <v>44715</v>
      </c>
    </row>
    <row r="245" spans="3:8" x14ac:dyDescent="0.25">
      <c r="C245" s="5">
        <v>5</v>
      </c>
      <c r="D245" s="73" t="s">
        <v>234</v>
      </c>
      <c r="E245" s="6" t="s">
        <v>91</v>
      </c>
      <c r="F245" s="34">
        <f t="shared" si="12"/>
        <v>44608</v>
      </c>
      <c r="G245" s="37">
        <f>G244</f>
        <v>44650</v>
      </c>
      <c r="H245" s="39">
        <f>H244</f>
        <v>44715</v>
      </c>
    </row>
    <row r="246" spans="3:8" x14ac:dyDescent="0.25">
      <c r="C246" s="5">
        <v>5</v>
      </c>
      <c r="D246" s="73" t="s">
        <v>234</v>
      </c>
      <c r="E246" s="6" t="s">
        <v>92</v>
      </c>
      <c r="F246" s="34">
        <f t="shared" si="12"/>
        <v>44608</v>
      </c>
      <c r="G246" s="37">
        <f>G245</f>
        <v>44650</v>
      </c>
      <c r="H246" s="39">
        <f>H245</f>
        <v>44715</v>
      </c>
    </row>
    <row r="247" spans="3:8" ht="20.100000000000001" customHeight="1" x14ac:dyDescent="0.25">
      <c r="C247" s="45" t="s">
        <v>93</v>
      </c>
      <c r="D247" s="45"/>
      <c r="E247" s="45"/>
    </row>
    <row r="248" spans="3:8" x14ac:dyDescent="0.25">
      <c r="C248" s="5">
        <v>5</v>
      </c>
      <c r="D248" s="73" t="s">
        <v>234</v>
      </c>
      <c r="E248" s="6" t="s">
        <v>94</v>
      </c>
      <c r="F248" s="34">
        <f>F246</f>
        <v>44608</v>
      </c>
      <c r="G248" s="37">
        <f>G246</f>
        <v>44650</v>
      </c>
      <c r="H248" s="39">
        <f>H246</f>
        <v>44715</v>
      </c>
    </row>
    <row r="249" spans="3:8" x14ac:dyDescent="0.25">
      <c r="C249" s="5">
        <v>5</v>
      </c>
      <c r="D249" s="73" t="s">
        <v>234</v>
      </c>
      <c r="E249" s="6" t="s">
        <v>95</v>
      </c>
      <c r="F249" s="34">
        <f>F248</f>
        <v>44608</v>
      </c>
      <c r="G249" s="37">
        <f>G248</f>
        <v>44650</v>
      </c>
      <c r="H249" s="39">
        <f>H248</f>
        <v>44715</v>
      </c>
    </row>
    <row r="250" spans="3:8" x14ac:dyDescent="0.25">
      <c r="C250" s="5">
        <v>65</v>
      </c>
      <c r="D250" s="5"/>
      <c r="E250" s="6" t="s">
        <v>96</v>
      </c>
      <c r="F250" s="34">
        <f>F249</f>
        <v>44608</v>
      </c>
      <c r="G250" s="37">
        <f>G249</f>
        <v>44650</v>
      </c>
      <c r="H250" s="39">
        <f>H249+1</f>
        <v>44716</v>
      </c>
    </row>
    <row r="251" spans="3:8" x14ac:dyDescent="0.25">
      <c r="C251" s="5">
        <v>5</v>
      </c>
      <c r="D251" s="73" t="s">
        <v>234</v>
      </c>
      <c r="E251" s="6" t="s">
        <v>97</v>
      </c>
      <c r="F251" s="34">
        <f>F250</f>
        <v>44608</v>
      </c>
      <c r="G251" s="37">
        <f>G250</f>
        <v>44650</v>
      </c>
      <c r="H251" s="39">
        <f>H250</f>
        <v>44716</v>
      </c>
    </row>
    <row r="252" spans="3:8" ht="20.100000000000001" customHeight="1" x14ac:dyDescent="0.25">
      <c r="C252" s="45" t="s">
        <v>98</v>
      </c>
      <c r="D252" s="45"/>
      <c r="E252" s="45"/>
    </row>
    <row r="253" spans="3:8" x14ac:dyDescent="0.25">
      <c r="C253" s="5">
        <v>15</v>
      </c>
      <c r="D253" s="5"/>
      <c r="E253" s="6" t="s">
        <v>99</v>
      </c>
      <c r="F253" s="34">
        <f>F251</f>
        <v>44608</v>
      </c>
      <c r="G253" s="37">
        <f>G251+1</f>
        <v>44651</v>
      </c>
      <c r="H253" s="39">
        <f>H251+1</f>
        <v>44717</v>
      </c>
    </row>
    <row r="254" spans="3:8" x14ac:dyDescent="0.25">
      <c r="C254" s="5">
        <v>20</v>
      </c>
      <c r="D254" s="5"/>
      <c r="E254" s="6" t="s">
        <v>100</v>
      </c>
      <c r="F254" s="34">
        <f>F253</f>
        <v>44608</v>
      </c>
      <c r="G254" s="37">
        <f>G253</f>
        <v>44651</v>
      </c>
      <c r="H254" s="39">
        <f>H253</f>
        <v>44717</v>
      </c>
    </row>
    <row r="255" spans="3:8" ht="20.100000000000001" customHeight="1" x14ac:dyDescent="0.25">
      <c r="C255" s="45" t="s">
        <v>101</v>
      </c>
      <c r="D255" s="45"/>
      <c r="E255" s="45"/>
    </row>
    <row r="256" spans="3:8" x14ac:dyDescent="0.25">
      <c r="C256" s="5">
        <v>5</v>
      </c>
      <c r="D256" s="73" t="s">
        <v>234</v>
      </c>
      <c r="E256" s="6" t="s">
        <v>102</v>
      </c>
      <c r="F256" s="34">
        <f>F254</f>
        <v>44608</v>
      </c>
      <c r="G256" s="37">
        <f>G254</f>
        <v>44651</v>
      </c>
      <c r="H256" s="39">
        <f>H254</f>
        <v>44717</v>
      </c>
    </row>
    <row r="257" spans="1:8" ht="20.100000000000001" customHeight="1" x14ac:dyDescent="0.25">
      <c r="C257" s="45" t="s">
        <v>103</v>
      </c>
      <c r="D257" s="45"/>
      <c r="E257" s="45"/>
    </row>
    <row r="258" spans="1:8" x14ac:dyDescent="0.25">
      <c r="C258" s="5">
        <v>5</v>
      </c>
      <c r="D258" s="73" t="s">
        <v>234</v>
      </c>
      <c r="E258" s="6" t="s">
        <v>104</v>
      </c>
      <c r="F258" s="34">
        <f>F256</f>
        <v>44608</v>
      </c>
      <c r="G258" s="37">
        <f>G256</f>
        <v>44651</v>
      </c>
      <c r="H258" s="39">
        <f>H256</f>
        <v>44717</v>
      </c>
    </row>
    <row r="259" spans="1:8" ht="20.100000000000001" customHeight="1" x14ac:dyDescent="0.25">
      <c r="C259" s="45" t="s">
        <v>105</v>
      </c>
      <c r="D259" s="45"/>
      <c r="E259" s="45"/>
    </row>
    <row r="260" spans="1:8" x14ac:dyDescent="0.25">
      <c r="C260" s="5">
        <v>5</v>
      </c>
      <c r="D260" s="73" t="s">
        <v>234</v>
      </c>
      <c r="E260" s="6" t="s">
        <v>106</v>
      </c>
      <c r="F260" s="34">
        <f>F258</f>
        <v>44608</v>
      </c>
      <c r="G260" s="37">
        <f>G258+1</f>
        <v>44652</v>
      </c>
      <c r="H260" s="39">
        <f>H258</f>
        <v>44717</v>
      </c>
    </row>
    <row r="261" spans="1:8" x14ac:dyDescent="0.25">
      <c r="C261" s="5">
        <v>5</v>
      </c>
      <c r="D261" s="73" t="s">
        <v>234</v>
      </c>
      <c r="E261" s="6" t="s">
        <v>107</v>
      </c>
      <c r="F261" s="34">
        <f>F260</f>
        <v>44608</v>
      </c>
      <c r="G261" s="37">
        <f>G260</f>
        <v>44652</v>
      </c>
      <c r="H261" s="39">
        <f>H260</f>
        <v>44717</v>
      </c>
    </row>
    <row r="262" spans="1:8" ht="20.100000000000001" customHeight="1" x14ac:dyDescent="0.25">
      <c r="C262" s="45" t="s">
        <v>108</v>
      </c>
      <c r="D262" s="45"/>
      <c r="E262" s="45"/>
    </row>
    <row r="263" spans="1:8" x14ac:dyDescent="0.25">
      <c r="C263" s="5">
        <v>5</v>
      </c>
      <c r="D263" s="73" t="s">
        <v>234</v>
      </c>
      <c r="E263" s="6" t="s">
        <v>109</v>
      </c>
      <c r="F263" s="34">
        <f>F261</f>
        <v>44608</v>
      </c>
      <c r="G263" s="37">
        <f>G261</f>
        <v>44652</v>
      </c>
      <c r="H263" s="39">
        <f>H261</f>
        <v>44717</v>
      </c>
    </row>
    <row r="264" spans="1:8" x14ac:dyDescent="0.25">
      <c r="C264" s="5">
        <v>5</v>
      </c>
      <c r="D264" s="73" t="s">
        <v>234</v>
      </c>
      <c r="E264" s="6" t="s">
        <v>110</v>
      </c>
      <c r="F264" s="34">
        <f t="shared" ref="F264:H266" si="13">F263</f>
        <v>44608</v>
      </c>
      <c r="G264" s="37">
        <f t="shared" si="13"/>
        <v>44652</v>
      </c>
      <c r="H264" s="39">
        <f t="shared" si="13"/>
        <v>44717</v>
      </c>
    </row>
    <row r="265" spans="1:8" x14ac:dyDescent="0.25">
      <c r="C265" s="5">
        <v>5</v>
      </c>
      <c r="D265" s="73" t="s">
        <v>234</v>
      </c>
      <c r="E265" s="6" t="s">
        <v>111</v>
      </c>
      <c r="F265" s="34">
        <f t="shared" si="13"/>
        <v>44608</v>
      </c>
      <c r="G265" s="37">
        <f t="shared" si="13"/>
        <v>44652</v>
      </c>
      <c r="H265" s="39">
        <f t="shared" si="13"/>
        <v>44717</v>
      </c>
    </row>
    <row r="266" spans="1:8" x14ac:dyDescent="0.25">
      <c r="C266" s="5">
        <v>5</v>
      </c>
      <c r="D266" s="73" t="s">
        <v>234</v>
      </c>
      <c r="E266" s="6" t="s">
        <v>112</v>
      </c>
      <c r="F266" s="34">
        <f t="shared" si="13"/>
        <v>44608</v>
      </c>
      <c r="G266" s="37">
        <f t="shared" si="13"/>
        <v>44652</v>
      </c>
      <c r="H266" s="39">
        <f t="shared" si="13"/>
        <v>44717</v>
      </c>
    </row>
    <row r="267" spans="1:8" x14ac:dyDescent="0.25">
      <c r="C267" s="5">
        <v>60</v>
      </c>
      <c r="D267" s="5"/>
      <c r="E267" s="6" t="s">
        <v>141</v>
      </c>
      <c r="F267" s="34">
        <f>F266</f>
        <v>44608</v>
      </c>
      <c r="G267" s="37">
        <f>G266+1</f>
        <v>44653</v>
      </c>
      <c r="H267" s="39">
        <f>H266+1</f>
        <v>44718</v>
      </c>
    </row>
    <row r="268" spans="1:8" s="7" customFormat="1" x14ac:dyDescent="0.25">
      <c r="F268" s="8"/>
      <c r="G268" s="8"/>
      <c r="H268" s="8"/>
    </row>
    <row r="269" spans="1:8" s="86" customFormat="1" ht="21" x14ac:dyDescent="0.35">
      <c r="A269" s="83" t="s">
        <v>235</v>
      </c>
      <c r="B269" s="84"/>
      <c r="C269" s="84"/>
      <c r="D269" s="84"/>
      <c r="E269" s="84"/>
      <c r="F269" s="84"/>
      <c r="G269" s="84"/>
      <c r="H269" s="85"/>
    </row>
    <row r="270" spans="1:8" s="75" customFormat="1" ht="21" x14ac:dyDescent="0.35">
      <c r="A270" s="74"/>
      <c r="B270" s="74"/>
      <c r="C270" s="74"/>
      <c r="D270" s="74"/>
      <c r="E270" s="74"/>
      <c r="F270" s="74"/>
      <c r="G270" s="74"/>
    </row>
    <row r="271" spans="1:8" ht="23.25" x14ac:dyDescent="0.25">
      <c r="B271" s="13">
        <f>C271/60</f>
        <v>66</v>
      </c>
      <c r="C271" s="9">
        <f>SUM(C272:C299)</f>
        <v>3960</v>
      </c>
      <c r="D271" s="9"/>
      <c r="E271" s="4" t="s">
        <v>113</v>
      </c>
    </row>
    <row r="272" spans="1:8" ht="20.100000000000001" customHeight="1" x14ac:dyDescent="0.25">
      <c r="C272" s="45" t="s">
        <v>32</v>
      </c>
      <c r="D272" s="45"/>
      <c r="E272" s="45"/>
    </row>
    <row r="273" spans="3:8" x14ac:dyDescent="0.25">
      <c r="C273" s="5">
        <v>10</v>
      </c>
      <c r="D273" s="73" t="s">
        <v>234</v>
      </c>
      <c r="E273" s="6" t="s">
        <v>114</v>
      </c>
      <c r="F273" s="34">
        <f>F267+1</f>
        <v>44609</v>
      </c>
      <c r="G273" s="37">
        <f>G267+1</f>
        <v>44654</v>
      </c>
      <c r="H273" s="39">
        <f>H267+1</f>
        <v>44719</v>
      </c>
    </row>
    <row r="274" spans="3:8" ht="20.100000000000001" customHeight="1" x14ac:dyDescent="0.25">
      <c r="C274" s="45" t="s">
        <v>115</v>
      </c>
      <c r="D274" s="45"/>
      <c r="E274" s="45"/>
    </row>
    <row r="275" spans="3:8" x14ac:dyDescent="0.25">
      <c r="C275" s="5">
        <v>15</v>
      </c>
      <c r="D275" s="73" t="s">
        <v>234</v>
      </c>
      <c r="E275" s="6" t="s">
        <v>116</v>
      </c>
      <c r="F275" s="34">
        <f>F273</f>
        <v>44609</v>
      </c>
      <c r="G275" s="37">
        <f>G273</f>
        <v>44654</v>
      </c>
      <c r="H275" s="39">
        <f>H273</f>
        <v>44719</v>
      </c>
    </row>
    <row r="276" spans="3:8" ht="20.100000000000001" customHeight="1" x14ac:dyDescent="0.25">
      <c r="C276" s="45" t="s">
        <v>117</v>
      </c>
      <c r="D276" s="45"/>
      <c r="E276" s="45"/>
    </row>
    <row r="277" spans="3:8" x14ac:dyDescent="0.25">
      <c r="C277" s="5">
        <v>130</v>
      </c>
      <c r="D277" s="73" t="s">
        <v>234</v>
      </c>
      <c r="E277" s="6" t="s">
        <v>118</v>
      </c>
      <c r="F277" s="34">
        <f>F275</f>
        <v>44609</v>
      </c>
      <c r="G277" s="37">
        <f>G275</f>
        <v>44654</v>
      </c>
      <c r="H277" s="39">
        <f>H275+1</f>
        <v>44720</v>
      </c>
    </row>
    <row r="278" spans="3:8" x14ac:dyDescent="0.25">
      <c r="C278" s="5">
        <v>20</v>
      </c>
      <c r="D278" s="73" t="s">
        <v>234</v>
      </c>
      <c r="E278" s="6" t="s">
        <v>119</v>
      </c>
      <c r="F278" s="34">
        <f>F277</f>
        <v>44609</v>
      </c>
      <c r="G278" s="37">
        <f>G277</f>
        <v>44654</v>
      </c>
      <c r="H278" s="39">
        <f>H277+2</f>
        <v>44722</v>
      </c>
    </row>
    <row r="279" spans="3:8" x14ac:dyDescent="0.25">
      <c r="C279" s="5">
        <v>830</v>
      </c>
      <c r="D279" s="73" t="s">
        <v>234</v>
      </c>
      <c r="E279" s="6" t="s">
        <v>120</v>
      </c>
      <c r="F279" s="34">
        <f>F278+1</f>
        <v>44610</v>
      </c>
      <c r="G279" s="37">
        <f>G278+2</f>
        <v>44656</v>
      </c>
      <c r="H279" s="39">
        <f>H278+3</f>
        <v>44725</v>
      </c>
    </row>
    <row r="280" spans="3:8" x14ac:dyDescent="0.25">
      <c r="C280" s="5">
        <v>800</v>
      </c>
      <c r="D280" s="73" t="s">
        <v>234</v>
      </c>
      <c r="E280" s="6" t="s">
        <v>121</v>
      </c>
      <c r="F280" s="34">
        <f>F279+4</f>
        <v>44614</v>
      </c>
      <c r="G280" s="37">
        <f>G279+10</f>
        <v>44666</v>
      </c>
      <c r="H280" s="39">
        <f>H279+15</f>
        <v>44740</v>
      </c>
    </row>
    <row r="281" spans="3:8" x14ac:dyDescent="0.25">
      <c r="C281" s="5">
        <v>840</v>
      </c>
      <c r="D281" s="73" t="s">
        <v>234</v>
      </c>
      <c r="E281" s="6" t="s">
        <v>122</v>
      </c>
      <c r="F281" s="34">
        <f>F280+4</f>
        <v>44618</v>
      </c>
      <c r="G281" s="37">
        <f>G280+10</f>
        <v>44676</v>
      </c>
      <c r="H281" s="39">
        <f>H280+15</f>
        <v>44755</v>
      </c>
    </row>
    <row r="282" spans="3:8" x14ac:dyDescent="0.25">
      <c r="C282" s="5">
        <v>265</v>
      </c>
      <c r="D282" s="73" t="s">
        <v>234</v>
      </c>
      <c r="E282" s="6" t="s">
        <v>123</v>
      </c>
      <c r="F282" s="34">
        <f>F281+4</f>
        <v>44622</v>
      </c>
      <c r="G282" s="37">
        <f>G281+10</f>
        <v>44686</v>
      </c>
      <c r="H282" s="39">
        <f>H281+15</f>
        <v>44770</v>
      </c>
    </row>
    <row r="283" spans="3:8" x14ac:dyDescent="0.25">
      <c r="C283" s="5">
        <v>75</v>
      </c>
      <c r="D283" s="73" t="s">
        <v>234</v>
      </c>
      <c r="E283" s="6" t="s">
        <v>124</v>
      </c>
      <c r="F283" s="34">
        <f>F282+4</f>
        <v>44626</v>
      </c>
      <c r="G283" s="37">
        <f>G282+6</f>
        <v>44692</v>
      </c>
      <c r="H283" s="39">
        <f>H282+10</f>
        <v>44780</v>
      </c>
    </row>
    <row r="284" spans="3:8" x14ac:dyDescent="0.25">
      <c r="C284" s="5">
        <v>30</v>
      </c>
      <c r="D284" s="73" t="s">
        <v>234</v>
      </c>
      <c r="E284" s="6" t="s">
        <v>125</v>
      </c>
      <c r="F284" s="34">
        <f>F283</f>
        <v>44626</v>
      </c>
      <c r="G284" s="37">
        <f>G283+2</f>
        <v>44694</v>
      </c>
      <c r="H284" s="39">
        <f>H283+2</f>
        <v>44782</v>
      </c>
    </row>
    <row r="285" spans="3:8" x14ac:dyDescent="0.25">
      <c r="C285" s="5">
        <v>30</v>
      </c>
      <c r="D285" s="73" t="s">
        <v>234</v>
      </c>
      <c r="E285" s="6" t="s">
        <v>126</v>
      </c>
      <c r="F285" s="34">
        <f>F284</f>
        <v>44626</v>
      </c>
      <c r="G285" s="37">
        <f>G284</f>
        <v>44694</v>
      </c>
      <c r="H285" s="39">
        <f>H284</f>
        <v>44782</v>
      </c>
    </row>
    <row r="286" spans="3:8" ht="20.100000000000001" customHeight="1" x14ac:dyDescent="0.25">
      <c r="C286" s="45" t="s">
        <v>163</v>
      </c>
      <c r="D286" s="45"/>
      <c r="E286" s="45"/>
    </row>
    <row r="287" spans="3:8" x14ac:dyDescent="0.25">
      <c r="C287" s="5">
        <v>100</v>
      </c>
      <c r="D287" s="73" t="s">
        <v>234</v>
      </c>
      <c r="E287" s="6" t="s">
        <v>127</v>
      </c>
      <c r="F287" s="16" t="s">
        <v>152</v>
      </c>
      <c r="G287" s="16" t="s">
        <v>152</v>
      </c>
      <c r="H287" s="16" t="s">
        <v>152</v>
      </c>
    </row>
    <row r="288" spans="3:8" x14ac:dyDescent="0.25">
      <c r="C288" s="5">
        <v>210</v>
      </c>
      <c r="D288" s="73" t="s">
        <v>234</v>
      </c>
      <c r="E288" s="6" t="s">
        <v>128</v>
      </c>
      <c r="F288" s="16" t="s">
        <v>152</v>
      </c>
      <c r="G288" s="16" t="s">
        <v>152</v>
      </c>
      <c r="H288" s="16" t="s">
        <v>152</v>
      </c>
    </row>
    <row r="289" spans="3:8" x14ac:dyDescent="0.25">
      <c r="C289" s="5">
        <v>120</v>
      </c>
      <c r="D289" s="73" t="s">
        <v>234</v>
      </c>
      <c r="E289" s="6" t="s">
        <v>129</v>
      </c>
      <c r="F289" s="16" t="s">
        <v>152</v>
      </c>
      <c r="G289" s="16" t="s">
        <v>152</v>
      </c>
      <c r="H289" s="16" t="s">
        <v>152</v>
      </c>
    </row>
    <row r="290" spans="3:8" ht="20.100000000000001" customHeight="1" x14ac:dyDescent="0.25">
      <c r="C290" s="45" t="s">
        <v>130</v>
      </c>
      <c r="D290" s="45"/>
      <c r="E290" s="45"/>
    </row>
    <row r="291" spans="3:8" x14ac:dyDescent="0.25">
      <c r="C291" s="5">
        <v>155</v>
      </c>
      <c r="D291" s="73" t="s">
        <v>234</v>
      </c>
      <c r="E291" s="6" t="s">
        <v>131</v>
      </c>
      <c r="F291" s="16" t="s">
        <v>152</v>
      </c>
      <c r="G291" s="16" t="s">
        <v>152</v>
      </c>
      <c r="H291" s="16" t="s">
        <v>152</v>
      </c>
    </row>
    <row r="292" spans="3:8" x14ac:dyDescent="0.25">
      <c r="C292" s="5">
        <v>10</v>
      </c>
      <c r="D292" s="73" t="s">
        <v>234</v>
      </c>
      <c r="E292" s="6" t="s">
        <v>142</v>
      </c>
      <c r="F292" s="16" t="s">
        <v>152</v>
      </c>
      <c r="G292" s="16" t="s">
        <v>152</v>
      </c>
      <c r="H292" s="16" t="s">
        <v>152</v>
      </c>
    </row>
    <row r="293" spans="3:8" x14ac:dyDescent="0.25">
      <c r="C293" s="5">
        <v>75</v>
      </c>
      <c r="D293" s="73" t="s">
        <v>234</v>
      </c>
      <c r="E293" s="6" t="s">
        <v>143</v>
      </c>
      <c r="F293" s="16" t="s">
        <v>152</v>
      </c>
      <c r="G293" s="16" t="s">
        <v>152</v>
      </c>
      <c r="H293" s="16" t="s">
        <v>152</v>
      </c>
    </row>
    <row r="294" spans="3:8" x14ac:dyDescent="0.25">
      <c r="C294" s="5">
        <v>120</v>
      </c>
      <c r="D294" s="73" t="s">
        <v>234</v>
      </c>
      <c r="E294" s="6" t="s">
        <v>144</v>
      </c>
      <c r="F294" s="16" t="s">
        <v>152</v>
      </c>
      <c r="G294" s="16" t="s">
        <v>152</v>
      </c>
      <c r="H294" s="16" t="s">
        <v>152</v>
      </c>
    </row>
    <row r="295" spans="3:8" x14ac:dyDescent="0.25">
      <c r="C295" s="5">
        <v>10</v>
      </c>
      <c r="D295" s="73" t="s">
        <v>234</v>
      </c>
      <c r="E295" s="6" t="s">
        <v>145</v>
      </c>
      <c r="F295" s="16" t="s">
        <v>152</v>
      </c>
      <c r="G295" s="16" t="s">
        <v>152</v>
      </c>
      <c r="H295" s="16" t="s">
        <v>152</v>
      </c>
    </row>
    <row r="296" spans="3:8" x14ac:dyDescent="0.25">
      <c r="C296" s="5">
        <v>5</v>
      </c>
      <c r="D296" s="73" t="s">
        <v>234</v>
      </c>
      <c r="E296" s="6" t="s">
        <v>132</v>
      </c>
      <c r="F296" s="16" t="s">
        <v>152</v>
      </c>
      <c r="G296" s="16" t="s">
        <v>152</v>
      </c>
      <c r="H296" s="16" t="s">
        <v>152</v>
      </c>
    </row>
    <row r="297" spans="3:8" x14ac:dyDescent="0.25">
      <c r="C297" s="5">
        <v>30</v>
      </c>
      <c r="D297" s="73" t="s">
        <v>234</v>
      </c>
      <c r="E297" s="6" t="s">
        <v>133</v>
      </c>
      <c r="F297" s="16" t="s">
        <v>152</v>
      </c>
      <c r="G297" s="16" t="s">
        <v>152</v>
      </c>
      <c r="H297" s="16" t="s">
        <v>152</v>
      </c>
    </row>
    <row r="298" spans="3:8" x14ac:dyDescent="0.25">
      <c r="C298" s="5">
        <v>20</v>
      </c>
      <c r="D298" s="73" t="s">
        <v>234</v>
      </c>
      <c r="E298" s="6" t="s">
        <v>134</v>
      </c>
      <c r="F298" s="16" t="s">
        <v>152</v>
      </c>
      <c r="G298" s="16" t="s">
        <v>152</v>
      </c>
      <c r="H298" s="16" t="s">
        <v>152</v>
      </c>
    </row>
    <row r="299" spans="3:8" x14ac:dyDescent="0.25">
      <c r="C299" s="5">
        <v>60</v>
      </c>
      <c r="D299" s="73" t="s">
        <v>234</v>
      </c>
      <c r="E299" s="6" t="s">
        <v>146</v>
      </c>
      <c r="F299" s="16" t="s">
        <v>152</v>
      </c>
      <c r="G299" s="16" t="s">
        <v>152</v>
      </c>
      <c r="H299" s="16" t="s">
        <v>152</v>
      </c>
    </row>
    <row r="302" spans="3:8" ht="24.95" customHeight="1" x14ac:dyDescent="0.4">
      <c r="C302" s="46" t="s">
        <v>153</v>
      </c>
      <c r="D302" s="46"/>
      <c r="E302" s="46"/>
      <c r="F302" s="81">
        <f>F285+30</f>
        <v>44656</v>
      </c>
      <c r="G302" s="82">
        <f>G285+30</f>
        <v>44724</v>
      </c>
      <c r="H302" s="80">
        <f>H285+30</f>
        <v>44812</v>
      </c>
    </row>
  </sheetData>
  <mergeCells count="68">
    <mergeCell ref="A269:XFD269"/>
    <mergeCell ref="C59:E59"/>
    <mergeCell ref="B2:E2"/>
    <mergeCell ref="B4:E4"/>
    <mergeCell ref="B6:C6"/>
    <mergeCell ref="C29:E29"/>
    <mergeCell ref="B8:C8"/>
    <mergeCell ref="D8:E8"/>
    <mergeCell ref="B10:C10"/>
    <mergeCell ref="D10:E10"/>
    <mergeCell ref="B12:C12"/>
    <mergeCell ref="D12:E12"/>
    <mergeCell ref="B14:C14"/>
    <mergeCell ref="D14:E14"/>
    <mergeCell ref="C31:E31"/>
    <mergeCell ref="C33:E33"/>
    <mergeCell ref="C40:E40"/>
    <mergeCell ref="C43:E43"/>
    <mergeCell ref="C57:E57"/>
    <mergeCell ref="C129:E129"/>
    <mergeCell ref="C61:E61"/>
    <mergeCell ref="C66:E66"/>
    <mergeCell ref="C72:E72"/>
    <mergeCell ref="C79:E79"/>
    <mergeCell ref="C87:E87"/>
    <mergeCell ref="C96:E96"/>
    <mergeCell ref="C109:E109"/>
    <mergeCell ref="C111:E111"/>
    <mergeCell ref="C113:E113"/>
    <mergeCell ref="C121:E121"/>
    <mergeCell ref="C126:E126"/>
    <mergeCell ref="C195:E195"/>
    <mergeCell ref="C164:E164"/>
    <mergeCell ref="C131:E131"/>
    <mergeCell ref="C133:E133"/>
    <mergeCell ref="C136:E136"/>
    <mergeCell ref="A19:XFD19"/>
    <mergeCell ref="C272:E272"/>
    <mergeCell ref="C274:E274"/>
    <mergeCell ref="C276:E276"/>
    <mergeCell ref="C223:E223"/>
    <mergeCell ref="C235:E235"/>
    <mergeCell ref="C237:E237"/>
    <mergeCell ref="C239:E239"/>
    <mergeCell ref="C247:E247"/>
    <mergeCell ref="C252:E252"/>
    <mergeCell ref="C153:E153"/>
    <mergeCell ref="C155:E155"/>
    <mergeCell ref="C157:E157"/>
    <mergeCell ref="C167:E167"/>
    <mergeCell ref="C174:E174"/>
    <mergeCell ref="C179:E179"/>
    <mergeCell ref="C286:E286"/>
    <mergeCell ref="C290:E290"/>
    <mergeCell ref="C302:E302"/>
    <mergeCell ref="A143:XFD143"/>
    <mergeCell ref="C259:E259"/>
    <mergeCell ref="C262:E262"/>
    <mergeCell ref="C181:E181"/>
    <mergeCell ref="C183:E183"/>
    <mergeCell ref="C255:E255"/>
    <mergeCell ref="C257:E257"/>
    <mergeCell ref="C197:E197"/>
    <mergeCell ref="C199:E199"/>
    <mergeCell ref="C205:E205"/>
    <mergeCell ref="C212:E212"/>
    <mergeCell ref="C188:E188"/>
    <mergeCell ref="C190:E190"/>
  </mergeCells>
  <dataValidations count="1">
    <dataValidation type="list" allowBlank="1" showInputMessage="1" showErrorMessage="1" sqref="D10:E10">
      <formula1>$F$16:$H$16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ACCUEIL</vt:lpstr>
      <vt:lpstr>Wedding Planner</vt:lpstr>
      <vt:lpstr>Wedding Designer</vt:lpstr>
      <vt:lpstr>PLANNER &amp; DESIGNER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INTERNATIONAL WEDDING INSTITUTE</dc:creator>
  <cp:lastModifiedBy>INTERNATIONAL WEDDING INSTITUTE</cp:lastModifiedBy>
  <dcterms:created xsi:type="dcterms:W3CDTF">2021-11-29T10:44:21Z</dcterms:created>
  <dcterms:modified xsi:type="dcterms:W3CDTF">2021-11-30T09:24:06Z</dcterms:modified>
</cp:coreProperties>
</file>